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ink/ink1.xml" ContentType="application/inkml+xml"/>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drawings/drawing6.xml" ContentType="application/vnd.openxmlformats-officedocument.drawing+xml"/>
  <Override PartName="/xl/activeX/activeX5.xml" ContentType="application/vnd.ms-office.activeX+xml"/>
  <Override PartName="/xl/activeX/activeX5.bin" ContentType="application/vnd.ms-office.activeX"/>
  <Override PartName="/xl/drawings/drawing7.xml" ContentType="application/vnd.openxmlformats-officedocument.drawing+xml"/>
  <Override PartName="/xl/activeX/activeX6.xml" ContentType="application/vnd.ms-office.activeX+xml"/>
  <Override PartName="/xl/activeX/activeX6.bin" ContentType="application/vnd.ms-office.activeX"/>
  <Override PartName="/xl/drawings/drawing8.xml" ContentType="application/vnd.openxmlformats-officedocument.drawing+xml"/>
  <Override PartName="/xl/activeX/activeX7.xml" ContentType="application/vnd.ms-office.activeX+xml"/>
  <Override PartName="/xl/activeX/activeX7.bin" ContentType="application/vnd.ms-office.activeX"/>
  <Override PartName="/xl/drawings/drawing9.xml" ContentType="application/vnd.openxmlformats-officedocument.drawing+xml"/>
  <Override PartName="/xl/activeX/activeX8.xml" ContentType="application/vnd.ms-office.activeX+xml"/>
  <Override PartName="/xl/activeX/activeX8.bin" ContentType="application/vnd.ms-office.activeX"/>
  <Override PartName="/xl/drawings/drawing10.xml" ContentType="application/vnd.openxmlformats-officedocument.drawing+xml"/>
  <Override PartName="/xl/activeX/activeX9.xml" ContentType="application/vnd.ms-office.activeX+xml"/>
  <Override PartName="/xl/activeX/activeX9.bin" ContentType="application/vnd.ms-office.activeX"/>
  <Override PartName="/xl/drawings/drawing11.xml" ContentType="application/vnd.openxmlformats-officedocument.drawing+xml"/>
  <Override PartName="/xl/activeX/activeX10.xml" ContentType="application/vnd.ms-office.activeX+xml"/>
  <Override PartName="/xl/activeX/activeX10.bin" ContentType="application/vnd.ms-office.activeX"/>
  <Override PartName="/xl/drawings/drawing12.xml" ContentType="application/vnd.openxmlformats-officedocument.drawing+xml"/>
  <Override PartName="/xl/activeX/activeX11.xml" ContentType="application/vnd.ms-office.activeX+xml"/>
  <Override PartName="/xl/activeX/activeX11.bin" ContentType="application/vnd.ms-office.activeX"/>
  <Override PartName="/xl/drawings/drawing13.xml" ContentType="application/vnd.openxmlformats-officedocument.drawing+xml"/>
  <Override PartName="/xl/activeX/activeX12.xml" ContentType="application/vnd.ms-office.activeX+xml"/>
  <Override PartName="/xl/activeX/activeX12.bin" ContentType="application/vnd.ms-office.activeX"/>
  <Override PartName="/xl/drawings/drawing14.xml" ContentType="application/vnd.openxmlformats-officedocument.drawing+xml"/>
  <Override PartName="/xl/activeX/activeX13.xml" ContentType="application/vnd.ms-office.activeX+xml"/>
  <Override PartName="/xl/activeX/activeX13.bin" ContentType="application/vnd.ms-office.activeX"/>
  <Override PartName="/xl/drawings/drawing15.xml" ContentType="application/vnd.openxmlformats-officedocument.drawing+xml"/>
  <Override PartName="/xl/activeX/activeX14.xml" ContentType="application/vnd.ms-office.activeX+xml"/>
  <Override PartName="/xl/activeX/activeX14.bin" ContentType="application/vnd.ms-office.activeX"/>
  <Override PartName="/xl/drawings/drawing16.xml" ContentType="application/vnd.openxmlformats-officedocument.drawing+xml"/>
  <Override PartName="/xl/activeX/activeX15.xml" ContentType="application/vnd.ms-office.activeX+xml"/>
  <Override PartName="/xl/activeX/activeX15.bin" ContentType="application/vnd.ms-office.activeX"/>
  <Override PartName="/xl/drawings/drawing17.xml" ContentType="application/vnd.openxmlformats-officedocument.drawing+xml"/>
  <Override PartName="/xl/activeX/activeX16.xml" ContentType="application/vnd.ms-office.activeX+xml"/>
  <Override PartName="/xl/activeX/activeX16.bin" ContentType="application/vnd.ms-office.activeX"/>
  <Override PartName="/xl/drawings/drawing18.xml" ContentType="application/vnd.openxmlformats-officedocument.drawing+xml"/>
  <Override PartName="/xl/activeX/activeX17.xml" ContentType="application/vnd.ms-office.activeX+xml"/>
  <Override PartName="/xl/activeX/activeX17.bin" ContentType="application/vnd.ms-office.activeX"/>
  <Override PartName="/xl/drawings/drawing19.xml" ContentType="application/vnd.openxmlformats-officedocument.drawing+xml"/>
  <Override PartName="/xl/activeX/activeX18.xml" ContentType="application/vnd.ms-office.activeX+xml"/>
  <Override PartName="/xl/activeX/activeX18.bin" ContentType="application/vnd.ms-office.activeX"/>
  <Override PartName="/xl/drawings/drawing20.xml" ContentType="application/vnd.openxmlformats-officedocument.drawing+xml"/>
  <Override PartName="/xl/activeX/activeX19.xml" ContentType="application/vnd.ms-office.activeX+xml"/>
  <Override PartName="/xl/activeX/activeX19.bin" ContentType="application/vnd.ms-office.activeX"/>
  <Override PartName="/xl/drawings/drawing21.xml" ContentType="application/vnd.openxmlformats-officedocument.drawing+xml"/>
  <Override PartName="/xl/activeX/activeX20.xml" ContentType="application/vnd.ms-office.activeX+xml"/>
  <Override PartName="/xl/activeX/activeX20.bin" ContentType="application/vnd.ms-office.activeX"/>
  <Override PartName="/xl/drawings/drawing22.xml" ContentType="application/vnd.openxmlformats-officedocument.drawing+xml"/>
  <Override PartName="/xl/activeX/activeX21.xml" ContentType="application/vnd.ms-office.activeX+xml"/>
  <Override PartName="/xl/activeX/activeX21.bin" ContentType="application/vnd.ms-office.activeX"/>
  <Override PartName="/xl/drawings/drawing23.xml" ContentType="application/vnd.openxmlformats-officedocument.drawing+xml"/>
  <Override PartName="/xl/activeX/activeX22.xml" ContentType="application/vnd.ms-office.activeX+xml"/>
  <Override PartName="/xl/activeX/activeX22.bin" ContentType="application/vnd.ms-office.activeX"/>
  <Override PartName="/xl/drawings/drawing24.xml" ContentType="application/vnd.openxmlformats-officedocument.drawing+xml"/>
  <Override PartName="/xl/activeX/activeX23.xml" ContentType="application/vnd.ms-office.activeX+xml"/>
  <Override PartName="/xl/activeX/activeX23.bin" ContentType="application/vnd.ms-office.activeX"/>
  <Override PartName="/xl/drawings/drawing25.xml" ContentType="application/vnd.openxmlformats-officedocument.drawing+xml"/>
  <Override PartName="/xl/activeX/activeX24.xml" ContentType="application/vnd.ms-office.activeX+xml"/>
  <Override PartName="/xl/activeX/activeX24.bin" ContentType="application/vnd.ms-office.activeX"/>
  <Override PartName="/xl/drawings/drawing26.xml" ContentType="application/vnd.openxmlformats-officedocument.drawing+xml"/>
  <Override PartName="/xl/activeX/activeX25.xml" ContentType="application/vnd.ms-office.activeX+xml"/>
  <Override PartName="/xl/activeX/activeX25.bin" ContentType="application/vnd.ms-office.activeX"/>
  <Override PartName="/xl/drawings/drawing27.xml" ContentType="application/vnd.openxmlformats-officedocument.drawing+xml"/>
  <Override PartName="/xl/activeX/activeX26.xml" ContentType="application/vnd.ms-office.activeX+xml"/>
  <Override PartName="/xl/activeX/activeX26.bin" ContentType="application/vnd.ms-office.activeX"/>
  <Override PartName="/xl/drawings/drawing28.xml" ContentType="application/vnd.openxmlformats-officedocument.drawing+xml"/>
  <Override PartName="/xl/activeX/activeX27.xml" ContentType="application/vnd.ms-office.activeX+xml"/>
  <Override PartName="/xl/activeX/activeX27.bin" ContentType="application/vnd.ms-office.activeX"/>
  <Override PartName="/xl/drawings/drawing29.xml" ContentType="application/vnd.openxmlformats-officedocument.drawing+xml"/>
  <Override PartName="/xl/drawings/drawing30.xml" ContentType="application/vnd.openxmlformats-officedocument.drawing+xml"/>
  <Override PartName="/xl/activeX/activeX28.xml" ContentType="application/vnd.ms-office.activeX+xml"/>
  <Override PartName="/xl/activeX/activeX28.bin" ContentType="application/vnd.ms-office.activeX"/>
  <Override PartName="/xl/drawings/drawing31.xml" ContentType="application/vnd.openxmlformats-officedocument.drawing+xml"/>
  <Override PartName="/xl/activeX/activeX29.xml" ContentType="application/vnd.ms-office.activeX+xml"/>
  <Override PartName="/xl/activeX/activeX29.bin" ContentType="application/vnd.ms-office.activeX"/>
  <Override PartName="/xl/drawings/drawing32.xml" ContentType="application/vnd.openxmlformats-officedocument.drawing+xml"/>
  <Override PartName="/xl/activeX/activeX30.xml" ContentType="application/vnd.ms-office.activeX+xml"/>
  <Override PartName="/xl/activeX/activeX30.bin" ContentType="application/vnd.ms-office.activeX"/>
  <Override PartName="/xl/drawings/drawing33.xml" ContentType="application/vnd.openxmlformats-officedocument.drawing+xml"/>
  <Override PartName="/xl/activeX/activeX31.xml" ContentType="application/vnd.ms-office.activeX+xml"/>
  <Override PartName="/xl/activeX/activeX31.bin" ContentType="application/vnd.ms-office.activeX"/>
  <Override PartName="/xl/drawings/drawing34.xml" ContentType="application/vnd.openxmlformats-officedocument.drawing+xml"/>
  <Override PartName="/xl/activeX/activeX32.xml" ContentType="application/vnd.ms-office.activeX+xml"/>
  <Override PartName="/xl/activeX/activeX32.bin" ContentType="application/vnd.ms-office.activeX"/>
  <Override PartName="/xl/drawings/drawing35.xml" ContentType="application/vnd.openxmlformats-officedocument.drawing+xml"/>
  <Override PartName="/xl/activeX/activeX33.xml" ContentType="application/vnd.ms-office.activeX+xml"/>
  <Override PartName="/xl/activeX/activeX33.bin" ContentType="application/vnd.ms-office.activeX"/>
  <Override PartName="/xl/drawings/drawing36.xml" ContentType="application/vnd.openxmlformats-officedocument.drawing+xml"/>
  <Override PartName="/xl/activeX/activeX34.xml" ContentType="application/vnd.ms-office.activeX+xml"/>
  <Override PartName="/xl/activeX/activeX34.bin" ContentType="application/vnd.ms-office.activeX"/>
  <Override PartName="/xl/drawings/drawing37.xml" ContentType="application/vnd.openxmlformats-officedocument.drawing+xml"/>
  <Override PartName="/xl/activeX/activeX35.xml" ContentType="application/vnd.ms-office.activeX+xml"/>
  <Override PartName="/xl/activeX/activeX35.bin" ContentType="application/vnd.ms-office.activeX"/>
  <Override PartName="/xl/drawings/drawing38.xml" ContentType="application/vnd.openxmlformats-officedocument.drawing+xml"/>
  <Override PartName="/xl/activeX/activeX36.xml" ContentType="application/vnd.ms-office.activeX+xml"/>
  <Override PartName="/xl/activeX/activeX36.bin" ContentType="application/vnd.ms-office.activeX"/>
  <Override PartName="/xl/drawings/drawing39.xml" ContentType="application/vnd.openxmlformats-officedocument.drawing+xml"/>
  <Override PartName="/xl/activeX/activeX37.xml" ContentType="application/vnd.ms-office.activeX+xml"/>
  <Override PartName="/xl/activeX/activeX37.bin" ContentType="application/vnd.ms-office.activeX"/>
  <Override PartName="/xl/drawings/drawing40.xml" ContentType="application/vnd.openxmlformats-officedocument.drawing+xml"/>
  <Override PartName="/xl/activeX/activeX38.xml" ContentType="application/vnd.ms-office.activeX+xml"/>
  <Override PartName="/xl/activeX/activeX38.bin" ContentType="application/vnd.ms-office.activeX"/>
  <Override PartName="/xl/drawings/drawing41.xml" ContentType="application/vnd.openxmlformats-officedocument.drawing+xml"/>
  <Override PartName="/xl/activeX/activeX39.xml" ContentType="application/vnd.ms-office.activeX+xml"/>
  <Override PartName="/xl/activeX/activeX39.bin" ContentType="application/vnd.ms-office.activeX"/>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activeX/activeX40.xml" ContentType="application/vnd.ms-office.activeX+xml"/>
  <Override PartName="/xl/activeX/activeX40.bin" ContentType="application/vnd.ms-office.activeX"/>
  <Override PartName="/xl/drawings/drawing47.xml" ContentType="application/vnd.openxmlformats-officedocument.drawing+xml"/>
  <Override PartName="/xl/activeX/activeX41.xml" ContentType="application/vnd.ms-office.activeX+xml"/>
  <Override PartName="/xl/activeX/activeX41.bin" ContentType="application/vnd.ms-office.activeX"/>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activeX/activeX42.xml" ContentType="application/vnd.ms-office.activeX+xml"/>
  <Override PartName="/xl/activeX/activeX42.bin" ContentType="application/vnd.ms-office.activeX"/>
  <Override PartName="/xl/drawings/drawing51.xml" ContentType="application/vnd.openxmlformats-officedocument.drawing+xml"/>
  <Override PartName="/xl/activeX/activeX43.xml" ContentType="application/vnd.ms-office.activeX+xml"/>
  <Override PartName="/xl/activeX/activeX43.bin" ContentType="application/vnd.ms-office.activeX"/>
  <Override PartName="/xl/drawings/drawing52.xml" ContentType="application/vnd.openxmlformats-officedocument.drawing+xml"/>
  <Override PartName="/xl/activeX/activeX44.xml" ContentType="application/vnd.ms-office.activeX+xml"/>
  <Override PartName="/xl/activeX/activeX44.bin" ContentType="application/vnd.ms-office.activeX"/>
  <Override PartName="/xl/drawings/drawing53.xml" ContentType="application/vnd.openxmlformats-officedocument.drawing+xml"/>
  <Override PartName="/xl/activeX/activeX45.xml" ContentType="application/vnd.ms-office.activeX+xml"/>
  <Override PartName="/xl/activeX/activeX45.bin" ContentType="application/vnd.ms-office.activeX"/>
  <Override PartName="/xl/drawings/drawing54.xml" ContentType="application/vnd.openxmlformats-officedocument.drawing+xml"/>
  <Override PartName="/xl/activeX/activeX46.xml" ContentType="application/vnd.ms-office.activeX+xml"/>
  <Override PartName="/xl/activeX/activeX46.bin" ContentType="application/vnd.ms-office.activeX"/>
  <Override PartName="/xl/drawings/drawing55.xml" ContentType="application/vnd.openxmlformats-officedocument.drawing+xml"/>
  <Override PartName="/xl/activeX/activeX47.xml" ContentType="application/vnd.ms-office.activeX+xml"/>
  <Override PartName="/xl/activeX/activeX47.bin" ContentType="application/vnd.ms-office.activeX"/>
  <Override PartName="/xl/drawings/drawing56.xml" ContentType="application/vnd.openxmlformats-officedocument.drawing+xml"/>
  <Override PartName="/xl/activeX/activeX48.xml" ContentType="application/vnd.ms-office.activeX+xml"/>
  <Override PartName="/xl/activeX/activeX48.bin" ContentType="application/vnd.ms-office.activeX"/>
  <Override PartName="/xl/drawings/drawing57.xml" ContentType="application/vnd.openxmlformats-officedocument.drawing+xml"/>
  <Override PartName="/xl/activeX/activeX49.xml" ContentType="application/vnd.ms-office.activeX+xml"/>
  <Override PartName="/xl/activeX/activeX49.bin" ContentType="application/vnd.ms-office.activeX"/>
  <Override PartName="/xl/drawings/drawing58.xml" ContentType="application/vnd.openxmlformats-officedocument.drawing+xml"/>
  <Override PartName="/xl/activeX/activeX50.xml" ContentType="application/vnd.ms-office.activeX+xml"/>
  <Override PartName="/xl/activeX/activeX50.bin" ContentType="application/vnd.ms-office.activeX"/>
  <Override PartName="/xl/drawings/drawing59.xml" ContentType="application/vnd.openxmlformats-officedocument.drawing+xml"/>
  <Override PartName="/xl/activeX/activeX51.xml" ContentType="application/vnd.ms-office.activeX+xml"/>
  <Override PartName="/xl/activeX/activeX51.bin" ContentType="application/vnd.ms-office.activeX"/>
  <Override PartName="/xl/drawings/drawing60.xml" ContentType="application/vnd.openxmlformats-officedocument.drawing+xml"/>
  <Override PartName="/xl/activeX/activeX52.xml" ContentType="application/vnd.ms-office.activeX+xml"/>
  <Override PartName="/xl/activeX/activeX52.bin" ContentType="application/vnd.ms-office.activeX"/>
  <Override PartName="/xl/drawings/drawing61.xml" ContentType="application/vnd.openxmlformats-officedocument.drawing+xml"/>
  <Override PartName="/xl/activeX/activeX53.xml" ContentType="application/vnd.ms-office.activeX+xml"/>
  <Override PartName="/xl/activeX/activeX53.bin" ContentType="application/vnd.ms-office.activeX"/>
  <Override PartName="/xl/drawings/drawing62.xml" ContentType="application/vnd.openxmlformats-officedocument.drawing+xml"/>
  <Override PartName="/xl/activeX/activeX54.xml" ContentType="application/vnd.ms-office.activeX+xml"/>
  <Override PartName="/xl/activeX/activeX54.bin" ContentType="application/vnd.ms-office.activeX"/>
  <Override PartName="/xl/drawings/drawing63.xml" ContentType="application/vnd.openxmlformats-officedocument.drawing+xml"/>
  <Override PartName="/xl/activeX/activeX55.xml" ContentType="application/vnd.ms-office.activeX+xml"/>
  <Override PartName="/xl/activeX/activeX55.bin" ContentType="application/vnd.ms-office.activeX"/>
  <Override PartName="/xl/drawings/drawing64.xml" ContentType="application/vnd.openxmlformats-officedocument.drawing+xml"/>
  <Override PartName="/xl/activeX/activeX56.xml" ContentType="application/vnd.ms-office.activeX+xml"/>
  <Override PartName="/xl/activeX/activeX56.bin" ContentType="application/vnd.ms-office.activeX"/>
  <Override PartName="/xl/drawings/drawing65.xml" ContentType="application/vnd.openxmlformats-officedocument.drawing+xml"/>
  <Override PartName="/xl/activeX/activeX57.xml" ContentType="application/vnd.ms-office.activeX+xml"/>
  <Override PartName="/xl/activeX/activeX57.bin" ContentType="application/vnd.ms-office.activeX"/>
  <Override PartName="/xl/drawings/drawing66.xml" ContentType="application/vnd.openxmlformats-officedocument.drawing+xml"/>
  <Override PartName="/xl/activeX/activeX58.xml" ContentType="application/vnd.ms-office.activeX+xml"/>
  <Override PartName="/xl/activeX/activeX58.bin" ContentType="application/vnd.ms-office.activeX"/>
  <Override PartName="/xl/drawings/drawing67.xml" ContentType="application/vnd.openxmlformats-officedocument.drawing+xml"/>
  <Override PartName="/xl/activeX/activeX59.xml" ContentType="application/vnd.ms-office.activeX+xml"/>
  <Override PartName="/xl/activeX/activeX59.bin" ContentType="application/vnd.ms-office.activeX"/>
  <Override PartName="/xl/drawings/drawing68.xml" ContentType="application/vnd.openxmlformats-officedocument.drawing+xml"/>
  <Override PartName="/xl/activeX/activeX60.xml" ContentType="application/vnd.ms-office.activeX+xml"/>
  <Override PartName="/xl/activeX/activeX60.bin" ContentType="application/vnd.ms-office.activeX"/>
  <Override PartName="/xl/drawings/drawing69.xml" ContentType="application/vnd.openxmlformats-officedocument.drawing+xml"/>
  <Override PartName="/xl/activeX/activeX61.xml" ContentType="application/vnd.ms-office.activeX+xml"/>
  <Override PartName="/xl/activeX/activeX61.bin" ContentType="application/vnd.ms-office.activeX"/>
  <Override PartName="/xl/drawings/drawing70.xml" ContentType="application/vnd.openxmlformats-officedocument.drawing+xml"/>
  <Override PartName="/xl/activeX/activeX62.xml" ContentType="application/vnd.ms-office.activeX+xml"/>
  <Override PartName="/xl/activeX/activeX62.bin" ContentType="application/vnd.ms-office.activeX"/>
  <Override PartName="/xl/drawings/drawing71.xml" ContentType="application/vnd.openxmlformats-officedocument.drawing+xml"/>
  <Override PartName="/xl/drawings/drawing72.xml" ContentType="application/vnd.openxmlformats-officedocument.drawing+xml"/>
  <Override PartName="/xl/activeX/activeX63.xml" ContentType="application/vnd.ms-office.activeX+xml"/>
  <Override PartName="/xl/activeX/activeX63.bin" ContentType="application/vnd.ms-office.activeX"/>
  <Override PartName="/xl/drawings/drawing73.xml" ContentType="application/vnd.openxmlformats-officedocument.drawing+xml"/>
  <Override PartName="/xl/activeX/activeX64.xml" ContentType="application/vnd.ms-office.activeX+xml"/>
  <Override PartName="/xl/activeX/activeX64.bin" ContentType="application/vnd.ms-office.activeX"/>
  <Override PartName="/xl/drawings/drawing74.xml" ContentType="application/vnd.openxmlformats-officedocument.drawing+xml"/>
  <Override PartName="/xl/activeX/activeX65.xml" ContentType="application/vnd.ms-office.activeX+xml"/>
  <Override PartName="/xl/activeX/activeX65.bin" ContentType="application/vnd.ms-office.activeX"/>
  <Override PartName="/xl/drawings/drawing75.xml" ContentType="application/vnd.openxmlformats-officedocument.drawing+xml"/>
  <Override PartName="/xl/activeX/activeX66.xml" ContentType="application/vnd.ms-office.activeX+xml"/>
  <Override PartName="/xl/activeX/activeX66.bin" ContentType="application/vnd.ms-office.activeX"/>
  <Override PartName="/xl/drawings/drawing76.xml" ContentType="application/vnd.openxmlformats-officedocument.drawing+xml"/>
  <Override PartName="/xl/activeX/activeX67.xml" ContentType="application/vnd.ms-office.activeX+xml"/>
  <Override PartName="/xl/activeX/activeX67.bin" ContentType="application/vnd.ms-office.activeX"/>
  <Override PartName="/xl/drawings/drawing77.xml" ContentType="application/vnd.openxmlformats-officedocument.drawing+xml"/>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O:\Projektid\Aastaaruanne\Pillar 3 aruanne\Pillar 3 aruanne 2025\"/>
    </mc:Choice>
  </mc:AlternateContent>
  <xr:revisionPtr revIDLastSave="0" documentId="13_ncr:1_{4D78CF76-4431-403D-A3F1-01D113526331}" xr6:coauthVersionLast="47" xr6:coauthVersionMax="47" xr10:uidLastSave="{00000000-0000-0000-0000-000000000000}"/>
  <bookViews>
    <workbookView xWindow="30612" yWindow="-108" windowWidth="30936" windowHeight="16776" tabRatio="855" xr2:uid="{9E841AC8-88A1-4592-AA50-CE163C572FC2}"/>
  </bookViews>
  <sheets>
    <sheet name="Attestation Statement" sheetId="188" r:id="rId1"/>
    <sheet name="INDEX" sheetId="1" r:id="rId2"/>
    <sheet name="1" sheetId="104" state="veryHidden" r:id="rId3"/>
    <sheet name="OV1" sheetId="4" r:id="rId4"/>
    <sheet name="KM1" sheetId="5" r:id="rId5"/>
    <sheet name="OVC" sheetId="8" r:id="rId6"/>
    <sheet name="OVA" sheetId="17" r:id="rId7"/>
    <sheet name="OVB" sheetId="18" r:id="rId8"/>
    <sheet name="LI1" sheetId="97" r:id="rId9"/>
    <sheet name="LI2" sheetId="10" r:id="rId10"/>
    <sheet name="LI3" sheetId="11" r:id="rId11"/>
    <sheet name="LIA" sheetId="12" r:id="rId12"/>
    <sheet name="LIB" sheetId="13" r:id="rId13"/>
    <sheet name="CC1" sheetId="89" r:id="rId14"/>
    <sheet name="CC2" sheetId="93" r:id="rId15"/>
    <sheet name="CCA" sheetId="91" r:id="rId16"/>
    <sheet name="CCyB1" sheetId="15" r:id="rId17"/>
    <sheet name="CCyB2" sheetId="16" r:id="rId18"/>
    <sheet name="LRSum" sheetId="85" r:id="rId19"/>
    <sheet name="LRCom" sheetId="86" r:id="rId20"/>
    <sheet name="LRSpl" sheetId="87" r:id="rId21"/>
    <sheet name="LRA" sheetId="88" r:id="rId22"/>
    <sheet name="LIQA" sheetId="81" r:id="rId23"/>
    <sheet name="LIQ1" sheetId="82" r:id="rId24"/>
    <sheet name="LIQ2--0010" sheetId="183" r:id="rId25"/>
    <sheet name="LIQ2--0020" sheetId="186" r:id="rId26"/>
    <sheet name="LIQ2--0030" sheetId="185" r:id="rId27"/>
    <sheet name="LIQ2--0040" sheetId="184" r:id="rId28"/>
    <sheet name="LIQB" sheetId="83" r:id="rId29"/>
    <sheet name="LIQ2Invisible" sheetId="84" state="veryHidden" r:id="rId30"/>
    <sheet name="CRA" sheetId="64" r:id="rId31"/>
    <sheet name="CRB" sheetId="65" r:id="rId32"/>
    <sheet name="CR1" sheetId="66" r:id="rId33"/>
    <sheet name="CR1A" sheetId="67" r:id="rId34"/>
    <sheet name="CQ1" sheetId="70" r:id="rId35"/>
    <sheet name="CQ3" sheetId="72" r:id="rId36"/>
    <sheet name="CQ5" sheetId="74" r:id="rId37"/>
    <sheet name="CRC" sheetId="62" r:id="rId38"/>
    <sheet name="CR3" sheetId="63" r:id="rId39"/>
    <sheet name="CRD" sheetId="78" r:id="rId40"/>
    <sheet name="CR4" sheetId="79" r:id="rId41"/>
    <sheet name="CR5" sheetId="80" r:id="rId42"/>
    <sheet name="CR6AIRBInvisible" sheetId="98" state="veryHidden" r:id="rId43"/>
    <sheet name="CR6FIRBInvisible" sheetId="107" state="veryHidden" r:id="rId44"/>
    <sheet name="CR9AIRBInvisible" sheetId="60" state="veryHidden" r:id="rId45"/>
    <sheet name="CR9FIRBInvisible" sheetId="111" state="veryHidden" r:id="rId46"/>
    <sheet name="CCR1" sheetId="38" r:id="rId47"/>
    <sheet name="CCR3" sheetId="40" r:id="rId48"/>
    <sheet name="CCR4FIRBInvisible" sheetId="110" state="veryHidden" r:id="rId49"/>
    <sheet name="CCR4AIRBInvisible" sheetId="41" state="veryHidden" r:id="rId50"/>
    <sheet name="MRA" sheetId="46" r:id="rId51"/>
    <sheet name="CVAA" sheetId="118" r:id="rId52"/>
    <sheet name="CVA1" sheetId="119" r:id="rId53"/>
    <sheet name="CVAB" sheetId="123" r:id="rId54"/>
    <sheet name="ORA" sheetId="29" r:id="rId55"/>
    <sheet name="OR2" sheetId="116" r:id="rId56"/>
    <sheet name="OR3" sheetId="117" r:id="rId57"/>
    <sheet name="REMA" sheetId="23" r:id="rId58"/>
    <sheet name="AE1" sheetId="19" r:id="rId59"/>
    <sheet name="AE2" sheetId="20" r:id="rId60"/>
    <sheet name="AE3" sheetId="21" r:id="rId61"/>
    <sheet name="AE4" sheetId="22" r:id="rId62"/>
    <sheet name="EU IRRBB1" sheetId="125" r:id="rId63"/>
    <sheet name="IRRBBA" sheetId="126" r:id="rId64"/>
    <sheet name="(ESG) Table 1" sheetId="127" r:id="rId65"/>
    <sheet name="Table 2" sheetId="128" r:id="rId66"/>
    <sheet name="Table 3" sheetId="129" r:id="rId67"/>
    <sheet name="K_41.00" sheetId="157" r:id="rId68"/>
    <sheet name="K_42.00" sheetId="158" r:id="rId69"/>
    <sheet name="K_43.00.a" sheetId="159" r:id="rId70"/>
    <sheet name="K_44.00" sheetId="161" r:id="rId71"/>
    <sheet name="K_45.00.a--1" sheetId="190" r:id="rId72"/>
    <sheet name="K_45.00.aInvisible" sheetId="162" state="veryHidden" r:id="rId73"/>
    <sheet name="K_45.00.bInvisible" sheetId="163" state="veryHidden" r:id="rId74"/>
    <sheet name="K_95.00Invisible" sheetId="175" state="veryHidden" r:id="rId75"/>
    <sheet name="K_96.00Invisible" sheetId="177" state="veryHidden" r:id="rId76"/>
    <sheet name="K_97.00Invisible" sheetId="179" state="veryHidden" r:id="rId77"/>
    <sheet name="K_98.00Invisible" sheetId="181" state="veryHidden" r:id="rId78"/>
  </sheets>
  <externalReferences>
    <externalReference r:id="rId79"/>
  </externalReferences>
  <definedNames>
    <definedName name="_xlnm._FilterDatabase" localSheetId="1" hidden="1">INDEX!#REF!</definedName>
    <definedName name="a064d6eb540f74c7ca5c5a897aff939a4_r1_c1" localSheetId="4" hidden="1">'KM1'!$F$6</definedName>
    <definedName name="a064d6eb540f74c7ca5c5a897aff939a4_r52_c5" localSheetId="4" hidden="1">'KM1'!$J$57</definedName>
    <definedName name="a06584a369518461c92c5a57d13490dec_r1_c1" localSheetId="62" hidden="1">'EU IRRBB1'!$D$8</definedName>
    <definedName name="a06584a369518461c92c5a57d13490dec_r6_c4" localSheetId="62" hidden="1">'EU IRRBB1'!$G$13</definedName>
    <definedName name="a0871d6f078c9470bb3a863316416a3ef_r1_c1" localSheetId="3" hidden="1">'OV1'!$E$7</definedName>
    <definedName name="a0871d6f078c9470bb3a863316416a3ef_r38_c3" localSheetId="3" hidden="1">'OV1'!$G$44</definedName>
    <definedName name="a0bfb860fc6804598944417d26213de54_r1_c1" localSheetId="52" hidden="1">'CVA1'!$D$7</definedName>
    <definedName name="a0bfb860fc6804598944417d26213de54_r3_c2" localSheetId="52" hidden="1">'CVA1'!$E$9</definedName>
    <definedName name="a0c399a8d91f64e6b992917d7c9588cce_r1_c1" localSheetId="14" hidden="1">'CC2'!#REF!</definedName>
    <definedName name="a0c399a8d91f64e6b992917d7c9588cce_r69_c2" localSheetId="14" hidden="1">'CC2'!$H$74</definedName>
    <definedName name="a123f642bd46b468fa95855e30e606458_r1_c1" localSheetId="53" hidden="1">CVAB!$D$7</definedName>
    <definedName name="a123f642bd46b468fa95855e30e606458_r3_c1" localSheetId="53" hidden="1">CVAB!$D$9</definedName>
    <definedName name="a12915af639824e12b45930dce2d4b9f5_r1_c1" localSheetId="17" hidden="1">CCyB2!$D$7</definedName>
    <definedName name="a12915af639824e12b45930dce2d4b9f5_r3_c1" localSheetId="17" hidden="1">CCyB2!$D$9</definedName>
    <definedName name="a12e36a52e90e43ea8c398ccdffbc395d_r1_c1" localSheetId="11" hidden="1">LIA!$D$6</definedName>
    <definedName name="a12e36a52e90e43ea8c398ccdffbc395d_r2_c1" localSheetId="11" hidden="1">LIA!$D$7</definedName>
    <definedName name="a182952e7e4d046a69727e0d509598fbd" localSheetId="71">'[1]1'!$A$514:$A$603</definedName>
    <definedName name="a182952e7e4d046a69727e0d509598fbd">'1'!$A$514:$A$603</definedName>
    <definedName name="a23b7ea20c13e492895d0bf66fe3c12aa_r1_c1" localSheetId="18" hidden="1">LRSum!$D$8</definedName>
    <definedName name="a23b7ea20c13e492895d0bf66fe3c12aa_r15_c1" localSheetId="18" hidden="1">LRSum!$D$22</definedName>
    <definedName name="a2902f321bdb44f1bb214e0c2bc5fa8f9_r1_c1" localSheetId="77" hidden="1">'K_98.00Invisible'!$E$8</definedName>
    <definedName name="a2902f321bdb44f1bb214e0c2bc5fa8f9_r10_c1" localSheetId="77" hidden="1">'K_98.00Invisible'!$E$17</definedName>
    <definedName name="a2a8ddcd6e79243c0b41d8c312bbff7fd_r1_c1" localSheetId="23" hidden="1">'LIQ1'!$E$7</definedName>
    <definedName name="a2a8ddcd6e79243c0b41d8c312bbff7fd_r34_c8" localSheetId="23" hidden="1">'LIQ1'!$L$40</definedName>
    <definedName name="a2f37cc125ef44f948912cfe5a76d8c58" hidden="1">'1'!$A$505:$A$513</definedName>
    <definedName name="a331813e54c434e06be030516aa7945b6_r1_c1" localSheetId="28" hidden="1">LIQB!$D$7</definedName>
    <definedName name="a331813e54c434e06be030516aa7945b6_r7_c1" localSheetId="28" hidden="1">LIQB!$D$13</definedName>
    <definedName name="a35a5454bbf7049178ebf264a734615b8_r1_c1" localSheetId="58" hidden="1">'AE1'!$E$7</definedName>
    <definedName name="a35a5454bbf7049178ebf264a734615b8_r9_c8" localSheetId="58" hidden="1">'AE1'!$L$15</definedName>
    <definedName name="a363b38158f90461eb6d36a189acc6475_r1_c1" localSheetId="34" hidden="1">'CQ1'!$E$9</definedName>
    <definedName name="a363b38158f90461eb6d36a189acc6475_r11_c8" localSheetId="34" hidden="1">'CQ1'!$L$19</definedName>
    <definedName name="a366dc41b2f5b480d8ffef08793e2844f_r1_c1" localSheetId="48" hidden="1">CCR4FIRBInvisible!$E$8</definedName>
    <definedName name="a366dc41b2f5b480d8ffef08793e2844f_r9_c7" localSheetId="48" hidden="1">CCR4FIRBInvisible!$K$16</definedName>
    <definedName name="a384b15d6ffbe46028f27fd7e1079893f_r1_c1" localSheetId="10" hidden="1">'LI3'!$B$8</definedName>
    <definedName name="a384b15d6ffbe46028f27fd7e1079893f_r1_c9" localSheetId="10" hidden="1">'LI3'!$J$8</definedName>
    <definedName name="a3940aa5afe04422584b8f230c720a807">'1'!$A$1448:$A$1450</definedName>
    <definedName name="a3d29420ae837427cb18fe351287c5fd9">'1'!$A$1445:$A$1447</definedName>
    <definedName name="a40b4baa4d4c44858a4b834cde4256cd5_r1_c1" localSheetId="24" hidden="1">'LIQ2--0010'!$G$9</definedName>
    <definedName name="a40b4baa4d4c44858a4b834cde4256cd5_r1_c1" localSheetId="25" hidden="1">'LIQ2--0020'!$G$9</definedName>
    <definedName name="a40b4baa4d4c44858a4b834cde4256cd5_r1_c1" localSheetId="26" hidden="1">'LIQ2--0030'!$G$9</definedName>
    <definedName name="a40b4baa4d4c44858a4b834cde4256cd5_r1_c1" localSheetId="27" hidden="1">'LIQ2--0040'!$G$9</definedName>
    <definedName name="a40b4baa4d4c44858a4b834cde4256cd5_r1_c1" localSheetId="29" hidden="1">LIQ2Invisible!$G$9</definedName>
    <definedName name="a40b4baa4d4c44858a4b834cde4256cd5_r37_c5" localSheetId="24" hidden="1">'LIQ2--0010'!$K$45</definedName>
    <definedName name="a40b4baa4d4c44858a4b834cde4256cd5_r37_c5" localSheetId="25" hidden="1">'LIQ2--0020'!$K$45</definedName>
    <definedName name="a40b4baa4d4c44858a4b834cde4256cd5_r37_c5" localSheetId="26" hidden="1">'LIQ2--0030'!$K$45</definedName>
    <definedName name="a40b4baa4d4c44858a4b834cde4256cd5_r37_c5" localSheetId="27" hidden="1">'LIQ2--0040'!$K$45</definedName>
    <definedName name="a40b4baa4d4c44858a4b834cde4256cd5_r37_c5" localSheetId="29" hidden="1">LIQ2Invisible!$K$45</definedName>
    <definedName name="a420862b8ac934a38bd11c1cfaeb37306_r1_c1" localSheetId="38" hidden="1">'CR3'!$F$9</definedName>
    <definedName name="a420862b8ac934a38bd11c1cfaeb37306_r5_c5" localSheetId="38" hidden="1">'CR3'!$J$13</definedName>
    <definedName name="a47e605900f454943a9a59074e8cb8330_r1_c1" localSheetId="5" hidden="1">OVC!$D$6</definedName>
    <definedName name="a47e605900f454943a9a59074e8cb8330_r2_c1" localSheetId="5" hidden="1">OVC!$D$7</definedName>
    <definedName name="a4ed3bf5af2744250be929da31e904289_r1_c1" localSheetId="68" hidden="1">'K_42.00'!$E$7</definedName>
    <definedName name="a4ed3bf5af2744250be929da31e904289_r10_c16" localSheetId="68" hidden="1">'K_42.00'!$T$16</definedName>
    <definedName name="a4f4c376d666b4fa18c847dfefee29019_r1_c1" localSheetId="20" hidden="1">LRSpl!$F$7</definedName>
    <definedName name="a4f4c376d666b4fa18c847dfefee29019_r12_c1" localSheetId="20" hidden="1">LRSpl!$F$18</definedName>
    <definedName name="a50b4bb8da99446e08e0bd874bec1f38b_r1_c1" localSheetId="42" hidden="1">CR6AIRBInvisible!$E$9</definedName>
    <definedName name="a50b4bb8da99446e08e0bd874bec1f38b_r18_c12" localSheetId="42" hidden="1">CR6AIRBInvisible!$P$26</definedName>
    <definedName name="a540190db37fa486a9c1dc5c4acd250a5_r1_c1" localSheetId="46" hidden="1">'CCR1'!$E$7</definedName>
    <definedName name="a540190db37fa486a9c1dc5c4acd250a5_r11_c8" localSheetId="46" hidden="1">'CCR1'!$L$17</definedName>
    <definedName name="a567cc252708745598258b354c27121ab_r1_c1" localSheetId="31" hidden="1">CRB!$D$7</definedName>
    <definedName name="a567cc252708745598258b354c27121ab_r4_c1" localSheetId="31" hidden="1">CRB!$D$10</definedName>
    <definedName name="a58ac305a3fc64601bbc5a44ecf31e54a_r1_c1" localSheetId="44" hidden="1">CR9AIRBInvisible!$D$9</definedName>
    <definedName name="a58ac305a3fc64601bbc5a44ecf31e54a_r17_c6" localSheetId="44" hidden="1">CR9AIRBInvisible!$I$25</definedName>
    <definedName name="a5c519b9024f6499c824fc2269906ff64" hidden="1">'1'!$A$1429:$A$1431</definedName>
    <definedName name="a5e98a61dd84f4d71aec9ba2d763e48e0_r1_c1" localSheetId="51" hidden="1">CVAA!$D$7</definedName>
    <definedName name="a5e98a61dd84f4d71aec9ba2d763e48e0_r2_c1" localSheetId="51" hidden="1">CVAA!$D$8</definedName>
    <definedName name="a611a2417c08e4d089833a81eedd5ba5e" hidden="1">'1'!$A$1448:$A$1450</definedName>
    <definedName name="a634347b71bea4f109289556df1d92568_r1_c1" localSheetId="39" hidden="1">CRD!$D$7</definedName>
    <definedName name="a634347b71bea4f109289556df1d92568_r4_c1" localSheetId="39" hidden="1">CRD!$D$10</definedName>
    <definedName name="a653cde34cd974514bbe050ab82eb34ac_r1_c1" localSheetId="75" hidden="1">'K_96.00Invisible'!$E$8</definedName>
    <definedName name="a653cde34cd974514bbe050ab82eb34ac_r11_c2" localSheetId="75" hidden="1">'K_96.00Invisible'!$F$18</definedName>
    <definedName name="a65ea8d944a6543b89102000ae2c895f8_r1_c1" localSheetId="54" hidden="1">ORA!$D$7</definedName>
    <definedName name="a65ea8d944a6543b89102000ae2c895f8_r5_c1" localSheetId="54" hidden="1">ORA!$D$11</definedName>
    <definedName name="a67e38da98bf54a3c87239af48b29c672_r1_c1" localSheetId="74" hidden="1">'K_95.00Invisible'!$F$8</definedName>
    <definedName name="a67e38da98bf54a3c87239af48b29c672_r11_c2" localSheetId="74" hidden="1">'K_95.00Invisible'!$G$18</definedName>
    <definedName name="a6dcbe8f6b6264705a0835c1d8a539f1f_r1_c1" localSheetId="32" hidden="1">'CR1'!$F$9</definedName>
    <definedName name="a6dcbe8f6b6264705a0835c1d8a539f1f_r23_c15" localSheetId="32" hidden="1">'CR1'!$T$31</definedName>
    <definedName name="a774266da000c45ed938d9fe9133566ff" hidden="1">'1'!$A$1432:$A$1439</definedName>
    <definedName name="a7a92e9370ecf4429a44a019bb4a48e48_r1_c1" localSheetId="22" hidden="1">LIQA!$D$6</definedName>
    <definedName name="a7a92e9370ecf4429a44a019bb4a48e48_r9_c1" localSheetId="22" hidden="1">LIQA!$D$14</definedName>
    <definedName name="a7e2405c266714a8899da9e05263f39ea_r1_c1" localSheetId="59" hidden="1">'AE2'!$E$9</definedName>
    <definedName name="a7e2405c266714a8899da9e05263f39ea_r14_c4" localSheetId="59" hidden="1">'AE2'!$H$22</definedName>
    <definedName name="a7e6395fe3f2b467093c706f814fd70e5_r1_c1" localSheetId="41" hidden="1">'CR5'!$F$8</definedName>
    <definedName name="a7e6395fe3f2b467093c706f814fd70e5_r34_c27" localSheetId="41" hidden="1">'CR5'!$AF$41</definedName>
    <definedName name="a80db25e5809d4526bda773a2122ce9b5_r1_c1" localSheetId="16" hidden="1">CCyB1!$C$10</definedName>
    <definedName name="a80db25e5809d4526bda773a2122ce9b5_r1_c15" localSheetId="16" hidden="1">CCyB1!$Q$43</definedName>
    <definedName name="a88e562ff48f04b5fa67968da2ce2dc36_r1_c1" localSheetId="37" hidden="1">CRC!$D$7</definedName>
    <definedName name="a88e562ff48f04b5fa67968da2ce2dc36_r5_c1" localSheetId="37" hidden="1">CRC!$D$11</definedName>
    <definedName name="a8b038d153fa34bba90e98ff900463e88" hidden="1">'1'!$A$1445:$A$1447</definedName>
    <definedName name="a916c0494158e4c0c94519a3232ac0fc7_r1_c1" localSheetId="60" hidden="1">'AE3'!$D$7</definedName>
    <definedName name="a916c0494158e4c0c94519a3232ac0fc7_r1_c2" localSheetId="60" hidden="1">'AE3'!$E$7</definedName>
    <definedName name="a93975dc6487149448eb450c703f174a4_r1_c1" localSheetId="36" hidden="1">'CQ5'!$D$9</definedName>
    <definedName name="a93975dc6487149448eb450c703f174a4_r20_c6" localSheetId="36" hidden="1">'CQ5'!$I$28</definedName>
    <definedName name="a93ca8e7ac8a0470195de4d6373cc7179_r1_c1" localSheetId="73" hidden="1">'K_45.00.bInvisible'!$C$11</definedName>
    <definedName name="a93ca8e7ac8a0470195de4d6373cc7179_r1_c15" localSheetId="73" hidden="1">'K_45.00.bInvisible'!$Q$11</definedName>
    <definedName name="a942f6dc114de40c0bfce30b2eca3348e_r1_c1" localSheetId="47" hidden="1">'CCR3'!$D$8</definedName>
    <definedName name="a942f6dc114de40c0bfce30b2eca3348e_r11_c12" localSheetId="47" hidden="1">'CCR3'!$O$18</definedName>
    <definedName name="a94615ff5e00542a0b5ee3e2f134badc0_r1_c1" localSheetId="8" hidden="1">'LI1'!$E$7</definedName>
    <definedName name="a94615ff5e00542a0b5ee3e2f134badc0_r37_c7" localSheetId="8" hidden="1">'LI1'!$K$43</definedName>
    <definedName name="a967f6cd62e8b4bfa91967050dfb7dc57_r1_c1" localSheetId="70" hidden="1">'K_44.00'!$D$6</definedName>
    <definedName name="a967f6cd62e8b4bfa91967050dfb7dc57_r1_c5" localSheetId="70" hidden="1">'K_44.00'!$H$6</definedName>
    <definedName name="a996169ca126c4740b7edef81b97f69a3_r1_c1" localSheetId="49" hidden="1">CCR4AIRBInvisible!$E$8</definedName>
    <definedName name="a996169ca126c4740b7edef81b97f69a3_r9_c7" localSheetId="49" hidden="1">CCR4AIRBInvisible!$K$16</definedName>
    <definedName name="a9aeeef4c85b64e4d99df0e8d0d2d889b_r1_c1" localSheetId="9" hidden="1">'LI2'!$D$7</definedName>
    <definedName name="a9aeeef4c85b64e4d99df0e8d0d2d889b_r11_c5" localSheetId="9" hidden="1">'LI2'!$H$17</definedName>
    <definedName name="a9b933e3de35041f9aa0472ae3fb1e63b_r1_c1" localSheetId="57" hidden="1">REMA!$F$7</definedName>
    <definedName name="a9b933e3de35041f9aa0472ae3fb1e63b_r16_c1" localSheetId="57" hidden="1">REMA!$F$22</definedName>
    <definedName name="a9df528dad6bd47d28ba3790365bc4d3a_r1_c1" localSheetId="15" hidden="1">CCA!$F$7</definedName>
    <definedName name="a9df528dad6bd47d28ba3790365bc4d3a_r47_c1" localSheetId="15" hidden="1">CCA!$F$53</definedName>
    <definedName name="aa39eb627639245f3ab4582d415b750db">'1'!$A$1432:$A$1439</definedName>
    <definedName name="aa51cfeaa5b3c4f8db34c64839b679e44" hidden="1">'1'!$A$604:$A$1428</definedName>
    <definedName name="aa9873ce8ad424ebe917c7217b7dd905a">'1'!$A$1429:$A$1431</definedName>
    <definedName name="aab4ce0362506438f937ce1352b597f6b_r1_c1" localSheetId="19" hidden="1">LRCom!$E$8</definedName>
    <definedName name="aab4ce0362506438f937ce1352b597f6b_r68_c2" localSheetId="19" hidden="1">LRCom!$F$75</definedName>
    <definedName name="aaf413dde60df451284a3587ecd96c2f9" hidden="1">'1'!$A$1442:$A$1444</definedName>
    <definedName name="ab3e9cba9f608438f9d6396867fd5b38a_r1_c1" localSheetId="55" hidden="1">'OR2'!$D$7</definedName>
    <definedName name="ab3e9cba9f608438f9d6396867fd5b38a_r21_c4" localSheetId="55" hidden="1">'OR2'!$G$27</definedName>
    <definedName name="ab90432d93eb9449c9929dd663970cc77_r1_c1" localSheetId="61" hidden="1">'AE4'!$D$7</definedName>
    <definedName name="ab90432d93eb9449c9929dd663970cc77_r1_c1" localSheetId="63" hidden="1">IRRBBA!$D$7</definedName>
    <definedName name="ab90432d93eb9449c9929dd663970cc77_r2_c1" localSheetId="61" hidden="1">'AE4'!$D$8</definedName>
    <definedName name="ab90432d93eb9449c9929dd663970cc77_r2_c1" localSheetId="63" hidden="1">IRRBBA!$D$16</definedName>
    <definedName name="aba085c550f5d4366b0564bd03823c3b9_r1_c1" localSheetId="33" hidden="1">CR1A!$D$8</definedName>
    <definedName name="aba085c550f5d4366b0564bd03823c3b9_r3_c6" localSheetId="33" hidden="1">CR1A!$I$10</definedName>
    <definedName name="abc420ff7c2fd4e67b476b05bd95d6ecf_r1_c1" localSheetId="45" hidden="1">CR9FIRBInvisible!$D$9</definedName>
    <definedName name="abc420ff7c2fd4e67b476b05bd95d6ecf_r17_c6" localSheetId="45" hidden="1">CR9FIRBInvisible!$I$25</definedName>
    <definedName name="abe0c0b9f1dbe4591be69016d31c6934a_r1_c1" localSheetId="6" hidden="1">OVA!$D$6</definedName>
    <definedName name="abe0c0b9f1dbe4591be69016d31c6934a_r7_c1" localSheetId="6" hidden="1">OVA!$D$12</definedName>
    <definedName name="ac795349eae5b4c42ba899ff3b0a17036_r1_c1" localSheetId="35" hidden="1">'CQ3'!$F$9</definedName>
    <definedName name="ac795349eae5b4c42ba899ff3b0a17036_r23_c12" localSheetId="35" hidden="1">'CQ3'!$Q$31</definedName>
    <definedName name="acb076c50a3624cfea52f1b95de8ce67b_r1_c1" localSheetId="30" hidden="1">CRA!$D$7</definedName>
    <definedName name="acb076c50a3624cfea52f1b95de8ce67b_r4_c1" localSheetId="30" hidden="1">CRA!$D$10</definedName>
    <definedName name="accafcac4b4044b7782c27b39876d6b24">'1'!$A$1442:$A$1444</definedName>
    <definedName name="acf13385fd6f0436b806a855409c566f3_r1_c1" localSheetId="40" hidden="1">'CR4'!$E$7</definedName>
    <definedName name="acf13385fd6f0436b806a855409c566f3_r26_c6" localSheetId="40" hidden="1">'CR4'!$J$32</definedName>
    <definedName name="ad4e507e04c0048f0afc851cf126ddd07_r1_c1" localSheetId="12" hidden="1">LIB!$D$6</definedName>
    <definedName name="ad4e507e04c0048f0afc851cf126ddd07_r4_c1" localSheetId="12" hidden="1">LIB!$D$9</definedName>
    <definedName name="ad5c13b72847b493d9532ac5715cfacdb_r1_c1" localSheetId="56" hidden="1">'OR3'!$D$6</definedName>
    <definedName name="ad5c13b72847b493d9532ac5715cfacdb_r5_c1" localSheetId="56" hidden="1">'OR3'!$D$10</definedName>
    <definedName name="ada99e1d876a44cc48c22902832407893" localSheetId="71">'[1]1'!$A$505:$A$513</definedName>
    <definedName name="ada99e1d876a44cc48c22902832407893">'1'!$A$505:$A$513</definedName>
    <definedName name="ae0f30bbe13a1439db038b3fb7397f09c_r1_c1" localSheetId="13" hidden="1">'CC1'!$F$7</definedName>
    <definedName name="ae0f30bbe13a1439db038b3fb7397f09c_r114_c2" localSheetId="13" hidden="1">'CC1'!$G$120</definedName>
    <definedName name="ae4d60f555fcb47df8f92b1e88593004e_r1_c1" localSheetId="69" hidden="1">'K_43.00.a'!$C$6</definedName>
    <definedName name="ae4d60f555fcb47df8f92b1e88593004e_r1_c7" localSheetId="69" hidden="1">'K_43.00.a'!$I$6</definedName>
    <definedName name="ae53fdcd9380744c4a0808365b62a15c0" hidden="1">'1'!$A$514:$A$603</definedName>
    <definedName name="aebf2002e7077439b806eaf13866a3000_r1_c1" localSheetId="76" hidden="1">'K_97.00Invisible'!$E$8</definedName>
    <definedName name="aebf2002e7077439b806eaf13866a3000_r10_c1" localSheetId="76" hidden="1">'K_97.00Invisible'!$E$17</definedName>
    <definedName name="af07c2d6b32854f848b6bd3dbc8f1726a_r1_c1" localSheetId="21" hidden="1">LRA!$D$6</definedName>
    <definedName name="af07c2d6b32854f848b6bd3dbc8f1726a_r2_c1" localSheetId="21" hidden="1">LRA!$D$7</definedName>
    <definedName name="af07ec0cf52154a4498b10c3539eddfbe_r1_c1" localSheetId="50" hidden="1">MRA!$D$6</definedName>
    <definedName name="af07ec0cf52154a4498b10c3539eddfbe_r3_c1" localSheetId="50" hidden="1">MRA!$D$8</definedName>
    <definedName name="af0c655a0746b450cafc5d0ecf6c61a7e" localSheetId="71">'[1]1'!$A$604:$A$1428</definedName>
    <definedName name="af0c655a0746b450cafc5d0ecf6c61a7e">'1'!$A$604:$A$1428</definedName>
    <definedName name="af451fda67ca943f69b3bcb35287d2b63_r1_c1" localSheetId="67" hidden="1">'K_41.00'!$E$7</definedName>
    <definedName name="af451fda67ca943f69b3bcb35287d2b63_r56_c16" localSheetId="67" hidden="1">'K_41.00'!$T$62</definedName>
    <definedName name="af8e1c6f1de6343a2a607431525092749_r1_c1" localSheetId="7" hidden="1">OVB!$D$6</definedName>
    <definedName name="af8e1c6f1de6343a2a607431525092749_r5_c1" localSheetId="7" hidden="1">OVB!$D$10</definedName>
    <definedName name="afb7b114ee4654d8aa7a6920a2805c62f_r1_c1" localSheetId="71" hidden="1">'K_45.00.a--1'!$D$11</definedName>
    <definedName name="afb7b114ee4654d8aa7a6920a2805c62f_r1_c1" localSheetId="72" hidden="1">'K_45.00.aInvisible'!$D$11</definedName>
    <definedName name="afb7b114ee4654d8aa7a6920a2805c62f_r12_c14" localSheetId="71" hidden="1">'K_45.00.a--1'!$Q$22</definedName>
    <definedName name="afb7b114ee4654d8aa7a6920a2805c62f_r12_c14" localSheetId="72" hidden="1">'K_45.00.aInvisible'!$Q$22</definedName>
    <definedName name="afc11f0f4020b427f93d38e4ce82cd9be_r1_c1" localSheetId="43" hidden="1">CR6FIRBInvisible!$E$9</definedName>
    <definedName name="afc11f0f4020b427f93d38e4ce82cd9be_r18_c12" localSheetId="43" hidden="1">CR6FIRBInvisible!$P$26</definedName>
    <definedName name="AGUILONIUS">INDEX!$C$6</definedName>
    <definedName name="AguWbType" hidden="1">"S9D08DFCE-E146-4C60-B93E-361C265AD846"</definedName>
    <definedName name="AguWbType2" hidden="1">"XbrlDPM"</definedName>
    <definedName name="AguWwbType2" hidden="1">"S137D2742-7359-4226-9D5F-D5C10DE1A917"</definedName>
    <definedName name="b0087bfec06244d7fb696ff5adca6e8e9" localSheetId="45" hidden="1">CR9FIRBInvisible!$D$4</definedName>
    <definedName name="b022e0cb20987423e8d996f5a7e5ec9c6" localSheetId="44" hidden="1">CR9AIRBInvisible!$D$4</definedName>
    <definedName name="b172a5cfe86ce455e9ee149d12378cd02" localSheetId="76" hidden="1">'K_97.00Invisible'!$G$4</definedName>
    <definedName name="b1fd06d6d3a1845d28876ee281fca4ba8" localSheetId="75" hidden="1">'K_96.00Invisible'!$G$4</definedName>
    <definedName name="b37752bad83d2493b9cf5dba3fdd761bd" localSheetId="49" hidden="1">CCR4AIRBInvisible!$E$4</definedName>
    <definedName name="b7eeb341b7a364378bbb5652a68bd440a" localSheetId="24" hidden="1">'LIQ2--0010'!$I$4</definedName>
    <definedName name="b7eeb341b7a364378bbb5652a68bd440a" localSheetId="25" hidden="1">'LIQ2--0020'!$I$4</definedName>
    <definedName name="b7eeb341b7a364378bbb5652a68bd440a" localSheetId="26" hidden="1">'LIQ2--0030'!$I$4</definedName>
    <definedName name="b7eeb341b7a364378bbb5652a68bd440a" localSheetId="27" hidden="1">'LIQ2--0040'!$I$4</definedName>
    <definedName name="b7eeb341b7a364378bbb5652a68bd440a" localSheetId="29" hidden="1">LIQ2Invisible!$I$4</definedName>
    <definedName name="b95a91bc9909549519a6d09c41d5b9ebb" localSheetId="48" hidden="1">CCR4FIRBInvisible!$E$4</definedName>
    <definedName name="bb61cbe736978463c9bab6ea4b221b727" localSheetId="74" hidden="1">'K_95.00Invisible'!$H$4</definedName>
    <definedName name="bedde4056b78f4c12bebedf2106c54123" localSheetId="73" hidden="1">'K_45.00.bInvisible'!$F$4</definedName>
    <definedName name="bee4acd7893eb4d8493bec0d44d53be8b" localSheetId="77" hidden="1">'K_98.00Invisible'!$G$4</definedName>
    <definedName name="bf666709de5ea453e872a3f8ee3ab3a84" localSheetId="71" hidden="1">'K_45.00.a--1'!$G$4</definedName>
    <definedName name="bf666709de5ea453e872a3f8ee3ab3a84" localSheetId="72" hidden="1">'K_45.00.aInvisible'!$G$4</definedName>
    <definedName name="bf9f327ddebad49cc891fbf96dd67dd11" localSheetId="42" hidden="1">CR6AIRBInvisible!$E$5</definedName>
    <definedName name="bfa6e86c7a4ea49f79b53d1cd5e59885a" localSheetId="43" hidden="1">CR6FIRBInvisible!$E$5</definedName>
    <definedName name="DimensionalSheet" localSheetId="16" hidden="1">CCyB1!$A$43</definedName>
    <definedName name="DimensionalSheet" localSheetId="69" hidden="1">'K_43.00.a'!$A$6</definedName>
    <definedName name="DimensionalSheet" localSheetId="73" hidden="1">'K_45.00.bInvisible'!$A$11</definedName>
    <definedName name="DimensionalSheet" localSheetId="10" hidden="1">'LI3'!$A$8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bel30c1af3dedef4fcda973dc637a5ad2c5" localSheetId="26" hidden="1">'LIQ2--0030'!$A$2</definedName>
    <definedName name="Label4e367224809046288b4943ff66354d94" localSheetId="24" hidden="1">'LIQ2--0010'!$A$2</definedName>
    <definedName name="Labelb9465f075bd841c59626d131cb24d654" localSheetId="27" hidden="1">'LIQ2--0040'!$A$2</definedName>
    <definedName name="Labele6d0c42dc26e4dd3a4b1013481f5c994" localSheetId="25" hidden="1">'LIQ2--0020'!$A$2</definedName>
    <definedName name="lkp5c47cf6d20164a748b485ee23595a849" localSheetId="71">'[1]1'!$A$2:$A$251</definedName>
    <definedName name="lkp5c47cf6d20164a748b485ee23595a849">'1'!$A$2:$A$251</definedName>
    <definedName name="lkpf2b520387051429ab2e99b0d729f2418">'1'!$A$252:$A$502</definedName>
    <definedName name="_xlnm.Print_Area" localSheetId="13">'CC1'!$B$5:$G$120</definedName>
    <definedName name="_xlnm.Print_Area" localSheetId="38">'CR3'!$B$1:$M$19</definedName>
    <definedName name="_xlnm.Print_Area" localSheetId="44">CR9AIRBInvisible!$B$5:$J$31</definedName>
    <definedName name="_xlnm.Print_Area" localSheetId="45">CR9FIRBInvisible!$B$5:$J$31</definedName>
    <definedName name="_xlnm.Print_Area" localSheetId="21">LRA!$B$2:$D$7</definedName>
    <definedName name="_xlnm.Print_Area" localSheetId="19">LRCom!$B$2:$F$75</definedName>
    <definedName name="_xlnm.Print_Area" localSheetId="20">LRSpl!$B$2:$F$18</definedName>
    <definedName name="_xlnm.Print_Area" localSheetId="18">LRSum!$B$2:$D$22</definedName>
    <definedName name="_xlnm.Print_Area" localSheetId="3">'OV1'!$B$2:$G$44</definedName>
    <definedName name="_xlnm.Print_Titles" localSheetId="13">'CC1'!$5:$5</definedName>
    <definedName name="RptType">"PILLAR3"</definedName>
    <definedName name="sheet00b0fb8af4fe40c08205bc67a011e852" localSheetId="62" hidden="1">'EU IRRBB1'!$A$1</definedName>
    <definedName name="sheet08bc61f539374e2b9655540fef8899ca" localSheetId="52" hidden="1">'CVA1'!$A$1</definedName>
    <definedName name="sheet0debd5f9624c42269ed02a9e381ed09b" localSheetId="49" hidden="1">CCR4AIRBInvisible!$A$1</definedName>
    <definedName name="sheet0e781977e7f24f0183aaf82e88448c0d" localSheetId="40" hidden="1">'CR4'!$A$1</definedName>
    <definedName name="sheet12e15ed86db04786a65ff0fa76bd3434" localSheetId="36" hidden="1">'CQ5'!$A$1</definedName>
    <definedName name="sheet1488e1b1e2424dc7be3b5a14a4ff6d92" localSheetId="13" hidden="1">'CC1'!$A$1</definedName>
    <definedName name="sheet1745f574f9da49e3816e0720b87c8246" localSheetId="10" hidden="1">'LI3'!$A$1</definedName>
    <definedName name="sheet209e1c2a55914a89a366bc60c7d06144" localSheetId="37" hidden="1">CRC!$A$1</definedName>
    <definedName name="sheet25749c2b68e5499895e4c70ed02bcdd7" localSheetId="55" hidden="1">'OR2'!$A$1</definedName>
    <definedName name="sheet2ed0dde5033f4db387d8d6f8f4e98460" localSheetId="46" hidden="1">'CCR1'!$A$1</definedName>
    <definedName name="sheet2ee4616a061147e28ae9dad180ca8d4b" localSheetId="35" hidden="1">'CQ3'!$A$1</definedName>
    <definedName name="sheet31a7b81b932d4e34b8ed10f8c43d2321" localSheetId="16" hidden="1">CCyB1!$A$1</definedName>
    <definedName name="sheet3567ccdb9b944a21bd40cbb578cea6e9" localSheetId="44" hidden="1">CR9AIRBInvisible!$A$1</definedName>
    <definedName name="sheet413192867e5a462b99ca4cb0c455cc8d" localSheetId="39" hidden="1">CRD!$A$1</definedName>
    <definedName name="sheet4544b20af15d437f988858efa0a92d72" localSheetId="6" hidden="1">OVA!$A$1</definedName>
    <definedName name="sheet45739586207b41ec9a27aa097bec5f9e" localSheetId="33" hidden="1">CR1A!$A$1</definedName>
    <definedName name="sheet4645234841784d1dafd533782a30fb82" localSheetId="17" hidden="1">CCyB2!$A$1</definedName>
    <definedName name="sheet4c8e513543c943aca191fdcc0dc9499a" localSheetId="21" hidden="1">LRA!$A$1</definedName>
    <definedName name="sheet53573acae4794901a65a62774302a0df" localSheetId="54" hidden="1">ORA!$A$1</definedName>
    <definedName name="sheet5418d2d7591d4638afc98518bc0252dd" localSheetId="53" hidden="1">CVAB!$A$1</definedName>
    <definedName name="sheet5a6116d72b664323903022a397392187" localSheetId="48" hidden="1">CCR4FIRBInvisible!$A$1</definedName>
    <definedName name="sheet5fb84b5fcaab448d9febd0fcf0bd8e0f" localSheetId="50" hidden="1">MRA!$A$1</definedName>
    <definedName name="sheet61b037ef713e4a3b98bf2a948d70edac" localSheetId="47" hidden="1">'CCR3'!$A$1</definedName>
    <definedName name="sheet625f018aedad45ae820c09f61f3a44fd" localSheetId="57" hidden="1">REMA!$A$1</definedName>
    <definedName name="sheet646f08b9b62b402babb9a093cb585990" localSheetId="42" hidden="1">CR6AIRBInvisible!$A$1</definedName>
    <definedName name="sheet754de03aafd44b25a4cbb25545f99c1a" localSheetId="7" hidden="1">OVB!$A$1</definedName>
    <definedName name="sheet754f75335b7b4e8b8bb118024937bd72" localSheetId="61" hidden="1">'AE4'!$A$1</definedName>
    <definedName name="sheet754f75335b7b4e8b8bb118024937bd72" localSheetId="63" hidden="1">IRRBBA!$A$1</definedName>
    <definedName name="sheet7635efd993734783aae5f9711f5bff79" localSheetId="30" hidden="1">CRA!$A$1</definedName>
    <definedName name="sheet85435289e012495f8d7ad6ca100b9169" localSheetId="58" hidden="1">'AE1'!$A$1</definedName>
    <definedName name="sheet88bf4895552546e7add09a6866ea08b0" localSheetId="5" hidden="1">OVC!$A$1</definedName>
    <definedName name="sheet8cebe7c3de954a8aa9df5a0dcfc451f1" localSheetId="43" hidden="1">CR6FIRBInvisible!$A$1</definedName>
    <definedName name="sheeta2bbae665dd344e8b672fe60b2b30b41" localSheetId="4" hidden="1">'KM1'!$A$1</definedName>
    <definedName name="sheeta31a48c41e144ff6871181c3ddd25708" localSheetId="20" hidden="1">LRSpl!$A$1</definedName>
    <definedName name="sheeta7dd7c93c4644542bbc6d8c3b83a1160" localSheetId="41" hidden="1">'CR5'!$A$1</definedName>
    <definedName name="sheetab18c2db7a854573a8b388ef1ffc4030" localSheetId="28" hidden="1">LIQB!$A$1</definedName>
    <definedName name="sheetadf3709d96694ef29766cc58718b6951" localSheetId="12" hidden="1">LIB!$A$1</definedName>
    <definedName name="sheetaff9f29b3a654979a54f07f7ae46fc85" localSheetId="51" hidden="1">CVAA!$A$1</definedName>
    <definedName name="sheetb400390f09c74f228dd07f94097ab39d" localSheetId="15" hidden="1">CCA!$A$1</definedName>
    <definedName name="sheetbb3ddb6ebc8444609e951e7d81c64498" localSheetId="24" hidden="1">'LIQ2--0010'!$A$1</definedName>
    <definedName name="sheetbb3ddb6ebc8444609e951e7d81c64498" localSheetId="25" hidden="1">'LIQ2--0020'!$A$1</definedName>
    <definedName name="sheetbb3ddb6ebc8444609e951e7d81c64498" localSheetId="26" hidden="1">'LIQ2--0030'!$A$1</definedName>
    <definedName name="sheetbb3ddb6ebc8444609e951e7d81c64498" localSheetId="27" hidden="1">'LIQ2--0040'!$A$1</definedName>
    <definedName name="sheetbb3ddb6ebc8444609e951e7d81c64498" localSheetId="29" hidden="1">LIQ2Invisible!$A$1</definedName>
    <definedName name="sheetbe30c8e463b747289dd7d50274b82268" localSheetId="45" hidden="1">CR9FIRBInvisible!$A$1</definedName>
    <definedName name="sheetc18b530f92854ef08bd055e403464e22" localSheetId="14" hidden="1">'CC2'!$A$1</definedName>
    <definedName name="sheetc43b400bcbad4b1e888c5fb3758cdb5c" localSheetId="9" hidden="1">'LI2'!$A$1</definedName>
    <definedName name="sheetc7585afab41f4314bb489cc23c73222c" localSheetId="19" hidden="1">LRCom!$A$1</definedName>
    <definedName name="sheetc9fa6a1bf8224d0e9f3843e361d5e481" localSheetId="56" hidden="1">'OR3'!$A$1</definedName>
    <definedName name="sheetd13fde2ea0c94ac094263793b6593e00" localSheetId="60" hidden="1">'AE3'!$A$1</definedName>
    <definedName name="sheetd507fe624eda494bb1d6a8f45ee8d0ad" localSheetId="34" hidden="1">'CQ1'!$A$1</definedName>
    <definedName name="sheetd73683e149164b45870773d7c927b28a" localSheetId="31" hidden="1">CRB!$A$1</definedName>
    <definedName name="sheetd9a46f6ab192422498c6c0bc885d4cc8" localSheetId="38" hidden="1">'CR3'!$A$1</definedName>
    <definedName name="sheetda69c56d5ca14ccfb4f7b6eea5681cfd" localSheetId="22" hidden="1">LIQA!$A$1</definedName>
    <definedName name="sheetdf922129086649a1986a467adf5908c3" localSheetId="59" hidden="1">'AE2'!$A$1</definedName>
    <definedName name="sheete0c12c0ae4d248ecb6cc47b8dc2c8234" localSheetId="11" hidden="1">LIA!$A$1</definedName>
    <definedName name="sheete38d2d89431645e9af5279780ab1b9e9" localSheetId="32" hidden="1">'CR1'!$A$1</definedName>
    <definedName name="sheete74d5e78cd95420f9b7604c2ec12264a" localSheetId="8" hidden="1">'LI1'!$A$1</definedName>
    <definedName name="sheetee252f4c13794960a09dce8f502181e9" localSheetId="3" hidden="1">'OV1'!$A$1</definedName>
    <definedName name="sheetf437b8526a714a43823fa75346c62344" localSheetId="18" hidden="1">LRSum!$A$1</definedName>
    <definedName name="sheetf4b782c4f87844dfbbc4e5ec4bd47b6a" localSheetId="23" hidden="1">'LIQ1'!$A$1</definedName>
    <definedName name="Slicer_ANNEX_NUMBER">#N/A</definedName>
    <definedName name="Slicer_NAME_OF_TEMPLATE">#N/A</definedName>
    <definedName name="ZTypedDimension" localSheetId="71" hidden="1">'K_45.00.a--1'!$B$10</definedName>
    <definedName name="ZTypedDimension" localSheetId="72" hidden="1">'K_45.00.aInvisible'!$B$10</definedName>
    <definedName name="ZTypedDimension" localSheetId="73">'K_45.00.bInvisible'!$B$10</definedName>
    <definedName name="TaxonomyVersion">"2.0.0"</definedName>
    <definedName name="Type_of_institution" localSheetId="71">[1]INDEX!$AJ$14:$AP$14</definedName>
    <definedName name="Type_of_institution">INDEX!$AJ$14:$AP$14</definedName>
  </definedNames>
  <calcPr calcId="191029" forceFullCalc="1"/>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0"/>
        <x14:slicerCache r:id="rId8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8" l="1"/>
  <c r="E14" i="158"/>
  <c r="E13" i="158"/>
  <c r="S12" i="158"/>
  <c r="R12" i="158"/>
  <c r="Q12" i="158"/>
  <c r="P12" i="158"/>
  <c r="O12" i="158"/>
  <c r="N12" i="158"/>
  <c r="M12" i="158"/>
  <c r="L12" i="158"/>
  <c r="K12" i="158"/>
  <c r="J12" i="158"/>
  <c r="I12" i="158"/>
  <c r="H12" i="158"/>
  <c r="G12" i="158"/>
  <c r="F12" i="158"/>
  <c r="E10" i="158"/>
  <c r="E9" i="158"/>
  <c r="E8" i="158"/>
  <c r="S7" i="158"/>
  <c r="R7" i="158"/>
  <c r="Q7" i="158"/>
  <c r="P7" i="158"/>
  <c r="O7" i="158"/>
  <c r="N7" i="158"/>
  <c r="M7" i="158"/>
  <c r="L7" i="158"/>
  <c r="K7" i="158"/>
  <c r="J7" i="158"/>
  <c r="I7" i="158"/>
  <c r="H7" i="158"/>
  <c r="G7" i="158"/>
  <c r="F7" i="158"/>
  <c r="E61" i="157"/>
  <c r="E60" i="157"/>
  <c r="S59" i="157"/>
  <c r="R59" i="157"/>
  <c r="Q59" i="157"/>
  <c r="P59" i="157"/>
  <c r="L59" i="157"/>
  <c r="K59" i="157"/>
  <c r="J59" i="157"/>
  <c r="I59" i="157"/>
  <c r="H59" i="157"/>
  <c r="G59" i="157"/>
  <c r="F59" i="157"/>
  <c r="E58" i="157"/>
  <c r="E57" i="157"/>
  <c r="E56" i="157"/>
  <c r="E55" i="157"/>
  <c r="E54" i="157"/>
  <c r="E53" i="157"/>
  <c r="E52" i="157"/>
  <c r="S51" i="157"/>
  <c r="R51" i="157"/>
  <c r="Q51" i="157"/>
  <c r="P51" i="157"/>
  <c r="N51" i="157"/>
  <c r="M51" i="157"/>
  <c r="L51" i="157"/>
  <c r="K51" i="157"/>
  <c r="J51" i="157"/>
  <c r="I51" i="157"/>
  <c r="H51" i="157"/>
  <c r="G51" i="157"/>
  <c r="F51" i="157"/>
  <c r="E50" i="157"/>
  <c r="E49" i="157"/>
  <c r="E48" i="157"/>
  <c r="E47" i="157"/>
  <c r="S46" i="157"/>
  <c r="R46" i="157"/>
  <c r="Q46" i="157"/>
  <c r="P46" i="157"/>
  <c r="N46" i="157"/>
  <c r="M46" i="157"/>
  <c r="L46" i="157"/>
  <c r="K46" i="157"/>
  <c r="J46" i="157"/>
  <c r="I46" i="157"/>
  <c r="H46" i="157"/>
  <c r="G46" i="157"/>
  <c r="F46" i="157"/>
  <c r="E45" i="157"/>
  <c r="E44" i="157"/>
  <c r="E43" i="157"/>
  <c r="E42" i="157"/>
  <c r="E41" i="157"/>
  <c r="E40" i="157"/>
  <c r="E39" i="157"/>
  <c r="E38" i="157"/>
  <c r="E37" i="157"/>
  <c r="E36" i="157"/>
  <c r="E35" i="157"/>
  <c r="E34" i="157"/>
  <c r="E33" i="157"/>
  <c r="E32" i="157"/>
  <c r="E31" i="157"/>
  <c r="E30" i="157"/>
  <c r="E29" i="157"/>
  <c r="E28" i="157"/>
  <c r="E27" i="157"/>
  <c r="E26" i="157"/>
  <c r="E25" i="157"/>
  <c r="E24" i="157"/>
  <c r="E23" i="157"/>
  <c r="E22" i="157"/>
  <c r="E21" i="157"/>
  <c r="E20" i="157"/>
  <c r="E19" i="157"/>
  <c r="E18" i="157"/>
  <c r="E17" i="157"/>
  <c r="E16" i="157"/>
  <c r="S15" i="157"/>
  <c r="R15" i="157"/>
  <c r="Q15" i="157"/>
  <c r="P15" i="157"/>
  <c r="N15" i="157"/>
  <c r="M15" i="157"/>
  <c r="L15" i="157"/>
  <c r="K15" i="157"/>
  <c r="J15" i="157"/>
  <c r="I15" i="157"/>
  <c r="H15" i="157"/>
  <c r="G15" i="157"/>
  <c r="F15" i="157"/>
  <c r="E14" i="157"/>
  <c r="E13" i="157"/>
  <c r="E12" i="157"/>
  <c r="E11" i="157"/>
  <c r="E10" i="157"/>
  <c r="S9" i="157"/>
  <c r="R9" i="157"/>
  <c r="Q9" i="157"/>
  <c r="P9" i="157"/>
  <c r="N9" i="157"/>
  <c r="M9" i="157"/>
  <c r="L9" i="157"/>
  <c r="K9" i="157"/>
  <c r="J9" i="157"/>
  <c r="I9" i="157"/>
  <c r="H9" i="157"/>
  <c r="G9" i="157"/>
  <c r="F9" i="157"/>
  <c r="E8" i="157"/>
  <c r="E7" i="158" l="1"/>
  <c r="G7" i="157"/>
  <c r="G62" i="157" s="1"/>
  <c r="E9" i="157"/>
  <c r="M7" i="157"/>
  <c r="L7" i="157"/>
  <c r="L62" i="157" s="1"/>
  <c r="I7" i="157"/>
  <c r="I62" i="157" s="1"/>
  <c r="E59" i="157"/>
  <c r="E46" i="157"/>
  <c r="N7" i="157"/>
  <c r="H7" i="157"/>
  <c r="H62" i="157" s="1"/>
  <c r="E51" i="157"/>
  <c r="R7" i="157"/>
  <c r="R62" i="157" s="1"/>
  <c r="E12" i="158"/>
  <c r="J7" i="157"/>
  <c r="J62" i="157" s="1"/>
  <c r="E15" i="157"/>
  <c r="P7" i="157"/>
  <c r="P62" i="157" s="1"/>
  <c r="K7" i="157"/>
  <c r="K62" i="157" s="1"/>
  <c r="Q7" i="157"/>
  <c r="Q62" i="157" s="1"/>
  <c r="F7" i="157"/>
  <c r="F62" i="157" s="1"/>
  <c r="S7" i="157"/>
  <c r="S62" i="157" s="1"/>
  <c r="E62" i="157" l="1"/>
  <c r="E7" i="157"/>
  <c r="G74" i="93" l="1"/>
  <c r="G72" i="93"/>
  <c r="B10" i="11" l="1"/>
  <c r="B11" i="11"/>
  <c r="B9" i="11"/>
  <c r="F7" i="10"/>
  <c r="D11" i="10"/>
  <c r="E11" i="10" s="1"/>
  <c r="K43" i="97"/>
  <c r="F43" i="97"/>
  <c r="F8" i="10"/>
  <c r="G8" i="10"/>
  <c r="H8" i="10"/>
  <c r="E8" i="10"/>
  <c r="H7" i="10"/>
  <c r="G24" i="97"/>
  <c r="E7" i="10" s="1"/>
  <c r="H24" i="97"/>
  <c r="K24" i="97"/>
  <c r="F24" i="97"/>
  <c r="G7" i="10" l="1"/>
  <c r="G9" i="10" s="1"/>
  <c r="G18" i="10" s="1"/>
  <c r="E9" i="10"/>
  <c r="E18" i="10" s="1"/>
  <c r="D8" i="10"/>
  <c r="F9" i="10"/>
  <c r="F18" i="10" s="1"/>
  <c r="H9" i="10"/>
  <c r="H18" i="10" s="1"/>
  <c r="D7" i="10"/>
  <c r="D9" i="10" l="1"/>
  <c r="D18" i="10" s="1"/>
  <c r="C10" i="15" l="1"/>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C9" i="15"/>
  <c r="B26" i="107" l="1"/>
  <c r="B8" i="11" l="1"/>
  <c r="B26" i="98" l="1"/>
  <c r="O9" i="15" l="1"/>
  <c r="N9" i="15"/>
  <c r="M9" i="15"/>
  <c r="L9" i="15"/>
  <c r="K9" i="15"/>
  <c r="J9" i="15"/>
  <c r="I9" i="15"/>
  <c r="H9" i="15"/>
  <c r="G9" i="15"/>
  <c r="F9" i="15"/>
  <c r="E9" i="1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<sst xmlns="http://schemas.openxmlformats.org/spreadsheetml/2006/main" count="10141" uniqueCount="5450">
  <si>
    <t>nr.</t>
  </si>
  <si>
    <t>NAME OF ANNEX</t>
  </si>
  <si>
    <t>NAME OF TEMPLATE</t>
  </si>
  <si>
    <t>Disclosure of key metrics and overview of risk-weighted exposure amounts</t>
  </si>
  <si>
    <t>EU KM1 - Key metrics template</t>
  </si>
  <si>
    <t>EU INS1 - Insurance participations</t>
  </si>
  <si>
    <t>Point (f) of Article 438</t>
  </si>
  <si>
    <t>EU INS2 - Financial conglomerates information on own funds and capital adequacy ratio</t>
  </si>
  <si>
    <t>EU OVC - ICAAP information</t>
  </si>
  <si>
    <t>Points (a) and (c) of Article 438</t>
  </si>
  <si>
    <t>Annex III</t>
  </si>
  <si>
    <t xml:space="preserve"> EU OVA - Institution risk management approach</t>
  </si>
  <si>
    <t xml:space="preserve"> EU OVB - Disclosure on governance arrangements</t>
  </si>
  <si>
    <t>Annex V</t>
  </si>
  <si>
    <t>Disclosure of the scope of application</t>
  </si>
  <si>
    <t xml:space="preserve">EU LI3 - Outline of the differences in the scopes of consolidation (entity by entity) </t>
  </si>
  <si>
    <t>EU LIB - Other qualitative information on the scope of application</t>
  </si>
  <si>
    <t>Point (e) of Article 436</t>
  </si>
  <si>
    <t>Disclosure of own funds</t>
  </si>
  <si>
    <t>EU CC1 - Composition of regulatory own funds</t>
  </si>
  <si>
    <t>EU CC2 - reconciliation of regulatory own funds to balance sheet in the audited financial statements</t>
  </si>
  <si>
    <t>EU CCA: Main features of regulatory own funds instruments and eligible liabilities instruments</t>
  </si>
  <si>
    <t>Points (b) and (c) of Article 437</t>
  </si>
  <si>
    <t>Disclosure of countercyclical capital buffers</t>
  </si>
  <si>
    <t>EU CCyB1 - Geographical distribution of credit exposures relevant for the calculation of the countercyclical buffer</t>
  </si>
  <si>
    <t>Point (a) of Article 440</t>
  </si>
  <si>
    <t>EU CCyB2 - Amount of institution-specific countercyclical capital buffer</t>
  </si>
  <si>
    <t>Point (b) of Article 440</t>
  </si>
  <si>
    <t>Disclosure of the leverage ratio</t>
  </si>
  <si>
    <t>Point (b) of Article 451(1)</t>
  </si>
  <si>
    <t>EU LRA: Free format text boxes for disclosure on qualitative items</t>
  </si>
  <si>
    <t>Points (d) and (e) of Article 451(1)</t>
  </si>
  <si>
    <t>Disclosure of liquidity requirements</t>
  </si>
  <si>
    <t>Articles 435(1) and 451a(4)</t>
  </si>
  <si>
    <t>EU LIQ1 - Quantitative information of LCR</t>
  </si>
  <si>
    <t>Article 451a(2)</t>
  </si>
  <si>
    <t>Article 451a(3)</t>
  </si>
  <si>
    <t>EU CRA: General qualitative information about credit risk</t>
  </si>
  <si>
    <t xml:space="preserve">Points (a), (b), (d) and (f) of Article 435(1) </t>
  </si>
  <si>
    <t>EU CRB: Additional disclosure related to the credit quality of assets</t>
  </si>
  <si>
    <t>EU CR1: Performing and non-performing exposures and related provisions</t>
  </si>
  <si>
    <t xml:space="preserve">Points (c) and (f) of Article 442 </t>
  </si>
  <si>
    <t xml:space="preserve">Point (g) of Article 442 </t>
  </si>
  <si>
    <t>EU CR2: Changes in the stock of non-performing loans and advances</t>
  </si>
  <si>
    <t>EU CR2a: Changes in the stock of non-performing loans and advances and related net accumulated recoveries</t>
  </si>
  <si>
    <t>EU CQ1: Credit quality of forborne exposures</t>
  </si>
  <si>
    <t xml:space="preserve">Point (c) of Article 442 </t>
  </si>
  <si>
    <t>EU CQ4: Quality of non-performing exposures by geography </t>
  </si>
  <si>
    <t>EU CQ5: Credit quality of loans and advances by industry</t>
  </si>
  <si>
    <t xml:space="preserve">Points (c) and (e) of Article 442 </t>
  </si>
  <si>
    <t xml:space="preserve">EU CQ6: Collateral valuation - loans and advances </t>
  </si>
  <si>
    <t xml:space="preserve">EU CQ7: Collateral obtained by taking possession and execution processes </t>
  </si>
  <si>
    <t>Disclosure of the use of credit risk mitigation techniques</t>
  </si>
  <si>
    <t>EU CRC – Qualitative disclosure requirements related to CRM techniques</t>
  </si>
  <si>
    <t xml:space="preserve">Points (a) to (e) of Article 453 </t>
  </si>
  <si>
    <t>EU CR4 – standardised approach – Credit risk exposure and CRM effects</t>
  </si>
  <si>
    <t>EU CR5 – standardised approach</t>
  </si>
  <si>
    <t>Disclosure of the use of the IRB approach to credit risk</t>
  </si>
  <si>
    <t>EU CRE – Qualitative disclosure requirements related to IRB approach</t>
  </si>
  <si>
    <t xml:space="preserve">Points (a) to (f) of Article 452 </t>
  </si>
  <si>
    <t>EU CR6 – IRB approach – Credit risk exposures by exposure class and PD range</t>
  </si>
  <si>
    <t>EU CR6-A – Scope of the use of IRB and SA approaches</t>
  </si>
  <si>
    <t>Point (b) of Article 452</t>
  </si>
  <si>
    <t>EU CR7 – IRB approach – Effect on the RWEAs of credit derivatives used as CRM techniques</t>
  </si>
  <si>
    <t xml:space="preserve">Point (j) of Article 453 </t>
  </si>
  <si>
    <t xml:space="preserve">Point (g) of Article 453 </t>
  </si>
  <si>
    <t xml:space="preserve">EU CR8 –  RWEA flow statements of credit risk exposures under the IRB approach </t>
  </si>
  <si>
    <t>Point (h) of Article 438</t>
  </si>
  <si>
    <t>EU CR9 –IRB approach – Back-testing of PD per exposure class (fixed PD scale)</t>
  </si>
  <si>
    <t>Point (h) of Article 452</t>
  </si>
  <si>
    <t>EU CR9.1 –IRB approach – Back-testing of PD per exposure class (only for  PD estimates according to point (f) of Article 180(1) CRR)</t>
  </si>
  <si>
    <t>EU CR10 –  Specialised lending and equity exposures under the simple riskweighted approach</t>
  </si>
  <si>
    <t xml:space="preserve">Point (e) of Article 438 </t>
  </si>
  <si>
    <t>Disclosure of exposures to counterparty credit risk</t>
  </si>
  <si>
    <t>EU CCRA – Qualitative disclosure related to CCR</t>
  </si>
  <si>
    <t>EU CCR1 – Analysis of CCR exposure by approach</t>
  </si>
  <si>
    <t>EU CCR3 – Standardised approach – CCR exposures by regulatory exposure class and risk weights</t>
  </si>
  <si>
    <t xml:space="preserve">Point (l) of Article 439 referring to point (e) of Article 444   </t>
  </si>
  <si>
    <t>EU CCR4 – IRB approach – CCR exposures by exposure class and PD scale</t>
  </si>
  <si>
    <t xml:space="preserve">Point (l) of Article 439  referring to point (g) of Article 452  </t>
  </si>
  <si>
    <t>EU CCR5 – Composition of collateral for CCR exposures</t>
  </si>
  <si>
    <t xml:space="preserve">Point (e) of Article 439  </t>
  </si>
  <si>
    <t>EU CCR6 – Credit derivatives exposures</t>
  </si>
  <si>
    <t xml:space="preserve">Point (j) of Article 439 </t>
  </si>
  <si>
    <t xml:space="preserve">Point (h) of Article 438 </t>
  </si>
  <si>
    <t>EU CCR8 – Exposures to CCPs</t>
  </si>
  <si>
    <t xml:space="preserve">Point (i) of Article 439 </t>
  </si>
  <si>
    <t>Disclosure of exposures to securitisation positions</t>
  </si>
  <si>
    <t xml:space="preserve">EU-SECA - Qualitative disclosure requirements related to securitisation exposures </t>
  </si>
  <si>
    <t xml:space="preserve">Points (a) to (i) of Article 449 </t>
  </si>
  <si>
    <t>EU-SEC1 - Securitisation exposures in the non-trading book</t>
  </si>
  <si>
    <t xml:space="preserve">Point (j) of Article 449 </t>
  </si>
  <si>
    <t>EU-SEC2 - Securitisation exposures in the trading book</t>
  </si>
  <si>
    <t>EU-SEC3 - Securitisation exposures in the non-trading book and associated regulatory capital requirements - institution acting as originator or as sponsor</t>
  </si>
  <si>
    <t xml:space="preserve">Point (k)(i) of Article 449 </t>
  </si>
  <si>
    <t>EU-SEC4 - Securitisation exposures in the non-trading book and associated regulatory capital requirements - institution acting as investor</t>
  </si>
  <si>
    <t xml:space="preserve">Point (k)(ii) of Article 449 </t>
  </si>
  <si>
    <t>EU-SEC5 - Exposures securitised by the institution - Exposures in default and specific credit risk adjustments</t>
  </si>
  <si>
    <t>Annex XXIX</t>
  </si>
  <si>
    <t>EU MRA: Qualitative disclosure requirements related to market risk</t>
  </si>
  <si>
    <t>Points (a) to (d) of Article 435(1)</t>
  </si>
  <si>
    <t>EU MR1 - Market risk under the standardised approach</t>
  </si>
  <si>
    <t>Article 445</t>
  </si>
  <si>
    <t>EU MRB: Qualitative disclosure requirements for institutions using the internal Market Risk Models</t>
  </si>
  <si>
    <t>EU MR2-A - Market risk under the internal Model Approach (IMA)</t>
  </si>
  <si>
    <t>Point (e) of Article 455</t>
  </si>
  <si>
    <t>EU MR2-B - RWA flow statements of market risk exposures under the IMA</t>
  </si>
  <si>
    <t>EU MR3 - IMA values for trading portfolios</t>
  </si>
  <si>
    <t>Point (d) of Article 455</t>
  </si>
  <si>
    <t>EU MR4 - Comparison of VaR estimates with gains/losses</t>
  </si>
  <si>
    <t>Point (g) of Article 455</t>
  </si>
  <si>
    <t>Disclosure of operational risk</t>
  </si>
  <si>
    <t>Disclosure of remuneration policy</t>
  </si>
  <si>
    <t>EU REMA - Remuneration policy</t>
  </si>
  <si>
    <t xml:space="preserve">EU REM1 - Remuneration awarded for the financial year </t>
  </si>
  <si>
    <t xml:space="preserve">Point (h)(i)-(ii) of Article 450(1)  </t>
  </si>
  <si>
    <t>EU REM2 - Special payments  to staff whose professional activities have a material impact on institutions’ risk profile (identified staff)</t>
  </si>
  <si>
    <t>EU REM4 - Remuneration of 1 million EUR or more per year</t>
  </si>
  <si>
    <t>EU REM5 - Information on remuneration of staff whose professional activities have a material impact on institutions’ risk profile (identified staff)</t>
  </si>
  <si>
    <t>Disclosure of encumbered and unencumbered assets</t>
  </si>
  <si>
    <t>EU AE1 - Encumbered and unencumbered assets</t>
  </si>
  <si>
    <t>EU AE2 - Collateral received and own debt securities issued</t>
  </si>
  <si>
    <t>EU AE3 - Sources of encumbrance</t>
  </si>
  <si>
    <t>EU AE4 - Accompanying narrative information</t>
  </si>
  <si>
    <t>CODE</t>
  </si>
  <si>
    <t>DPM version 3.0.0.0  | version 2021</t>
  </si>
  <si>
    <t>ANNEX NR</t>
  </si>
  <si>
    <t/>
  </si>
  <si>
    <t>OV1</t>
  </si>
  <si>
    <t>KM1</t>
  </si>
  <si>
    <t>INS1</t>
  </si>
  <si>
    <t>INS2</t>
  </si>
  <si>
    <t>OVC</t>
  </si>
  <si>
    <t>LI2</t>
  </si>
  <si>
    <t>LI1</t>
  </si>
  <si>
    <t>LI3</t>
  </si>
  <si>
    <t>LIA</t>
  </si>
  <si>
    <t>LIB</t>
  </si>
  <si>
    <t>PV1</t>
  </si>
  <si>
    <t>CCyB1</t>
  </si>
  <si>
    <t>CCyB2</t>
  </si>
  <si>
    <t>OVA</t>
  </si>
  <si>
    <t>OVB</t>
  </si>
  <si>
    <t>AE1</t>
  </si>
  <si>
    <t>AE2</t>
  </si>
  <si>
    <t>AE3</t>
  </si>
  <si>
    <t>AE4</t>
  </si>
  <si>
    <t>REMA</t>
  </si>
  <si>
    <t>REM1</t>
  </si>
  <si>
    <t>REM2</t>
  </si>
  <si>
    <t>CC1</t>
  </si>
  <si>
    <t>REM3</t>
  </si>
  <si>
    <t>CC2</t>
  </si>
  <si>
    <t>REM4</t>
  </si>
  <si>
    <t>CCA</t>
  </si>
  <si>
    <t>REM5</t>
  </si>
  <si>
    <t>CCR1</t>
  </si>
  <si>
    <t>ORA</t>
  </si>
  <si>
    <t>OR1</t>
  </si>
  <si>
    <t>CCR3</t>
  </si>
  <si>
    <t>SECA</t>
  </si>
  <si>
    <t>CCR4</t>
  </si>
  <si>
    <t>SEC1</t>
  </si>
  <si>
    <t>CCR5</t>
  </si>
  <si>
    <t>SEC2</t>
  </si>
  <si>
    <t>CCR6</t>
  </si>
  <si>
    <t>SEC3</t>
  </si>
  <si>
    <t>CCR7</t>
  </si>
  <si>
    <t>SEC4</t>
  </si>
  <si>
    <t>CCR8</t>
  </si>
  <si>
    <t>SEC5</t>
  </si>
  <si>
    <t>CCRA</t>
  </si>
  <si>
    <t>CQ1</t>
  </si>
  <si>
    <t>CQ2</t>
  </si>
  <si>
    <t>CQ3</t>
  </si>
  <si>
    <t>CQ4</t>
  </si>
  <si>
    <t>CQ5</t>
  </si>
  <si>
    <t>CQ6</t>
  </si>
  <si>
    <t>CQ7</t>
  </si>
  <si>
    <t>MRA</t>
  </si>
  <si>
    <t>CQ8</t>
  </si>
  <si>
    <t>MR1</t>
  </si>
  <si>
    <t>CR1</t>
  </si>
  <si>
    <t>MRB</t>
  </si>
  <si>
    <t>CR10</t>
  </si>
  <si>
    <t>CR2</t>
  </si>
  <si>
    <t>MR3</t>
  </si>
  <si>
    <t>CR2a</t>
  </si>
  <si>
    <t>MR4</t>
  </si>
  <si>
    <t>CR3</t>
  </si>
  <si>
    <t>CR4</t>
  </si>
  <si>
    <t>CRE</t>
  </si>
  <si>
    <t>CR5</t>
  </si>
  <si>
    <t>CR6</t>
  </si>
  <si>
    <t>CR6-A</t>
  </si>
  <si>
    <t>CR7</t>
  </si>
  <si>
    <t>CR7-A</t>
  </si>
  <si>
    <t>CR8</t>
  </si>
  <si>
    <t>CR9</t>
  </si>
  <si>
    <t>CR9.1</t>
  </si>
  <si>
    <t>CRC</t>
  </si>
  <si>
    <t>CRA</t>
  </si>
  <si>
    <t>CRB</t>
  </si>
  <si>
    <t>CRD</t>
  </si>
  <si>
    <t>LIQ1</t>
  </si>
  <si>
    <t>LIQ2</t>
  </si>
  <si>
    <t>LIQA</t>
  </si>
  <si>
    <t>LIQB</t>
  </si>
  <si>
    <t>LRA</t>
  </si>
  <si>
    <t>Total own funds requirements</t>
  </si>
  <si>
    <t>a</t>
  </si>
  <si>
    <t>b</t>
  </si>
  <si>
    <t>c</t>
  </si>
  <si>
    <t>T</t>
  </si>
  <si>
    <t>T-1</t>
  </si>
  <si>
    <t>Credit risk (excluding CCR)</t>
  </si>
  <si>
    <t xml:space="preserve">Of which the standardised approach </t>
  </si>
  <si>
    <t>Of which slotting approach</t>
  </si>
  <si>
    <t xml:space="preserve">Counterparty credit risk - CCR </t>
  </si>
  <si>
    <t>Of which internal model method (IMM)</t>
  </si>
  <si>
    <t>Of which exposures to a CCP</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</si>
  <si>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</si>
  <si>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</si>
  <si>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</si>
  <si>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</si>
  <si>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</si>
  <si>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</si>
  <si>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</si>
  <si>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Position, foreign exchange and commodities risks (Market risk)</t>
  </si>
  <si>
    <t>Large exposures</t>
  </si>
  <si>
    <t>Total</t>
  </si>
  <si>
    <t>d</t>
  </si>
  <si>
    <t>e</t>
  </si>
  <si>
    <t xml:space="preserve">T-1 </t>
  </si>
  <si>
    <t>T-2</t>
  </si>
  <si>
    <t>T-3</t>
  </si>
  <si>
    <t>T-4</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</si>
  <si>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</si>
  <si>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</si>
  <si>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</si>
  <si>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</si>
  <si>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</si>
  <si>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</si>
  <si>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</si>
  <si>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</si>
  <si>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</si>
  <si>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</si>
  <si>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</si>
  <si>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</si>
  <si>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</si>
  <si>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</si>
  <si>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</si>
  <si>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</si>
  <si>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</si>
  <si>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</si>
  <si>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</si>
  <si>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</si>
  <si>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Total SREP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</si>
  <si>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</si>
  <si>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</si>
  <si>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</si>
  <si>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</si>
  <si>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</si>
  <si>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</si>
  <si>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</si>
  <si>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</si>
  <si>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</si>
  <si>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</si>
  <si>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</si>
  <si>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Article 438(a) CRR</t>
  </si>
  <si>
    <t>Article 438(c) CRR</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</si>
  <si>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</si>
  <si>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</si>
  <si>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</si>
  <si>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</si>
  <si>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</si>
  <si>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</si>
  <si>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</si>
  <si>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</si>
  <si>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</si>
  <si>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</si>
  <si>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</si>
  <si>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</si>
  <si>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</si>
  <si>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</si>
  <si>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</si>
  <si>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</si>
  <si>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</si>
  <si>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</si>
  <si>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</si>
  <si>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</si>
  <si>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</si>
  <si>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</si>
  <si>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</si>
  <si>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</si>
  <si>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</si>
  <si>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</si>
  <si>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</si>
  <si>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</si>
  <si>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</si>
  <si>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</si>
  <si>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</si>
  <si>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</si>
  <si>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</si>
  <si>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</si>
  <si>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</si>
  <si>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</si>
  <si>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</si>
  <si>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</si>
  <si>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Free format text boxes for disclosure of qualitative information</t>
  </si>
  <si>
    <t>Legal basis</t>
  </si>
  <si>
    <t>Qualitative information - Free format</t>
  </si>
  <si>
    <t>Article 436(b) CRR</t>
  </si>
  <si>
    <t>Article 436(d) CRR</t>
  </si>
  <si>
    <t>Article 436(f) CRR</t>
  </si>
  <si>
    <t>Article 436(g) CRR</t>
  </si>
  <si>
    <t>Article 436(h) CRR</t>
  </si>
  <si>
    <t>Equity</t>
  </si>
  <si>
    <t>Operational risk</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</si>
  <si>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</si>
  <si>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</si>
  <si>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</si>
  <si>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</si>
  <si>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</si>
  <si>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</si>
  <si>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</si>
  <si>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</si>
  <si>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</si>
  <si>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</si>
  <si>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</si>
  <si>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</si>
  <si>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</si>
  <si>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</si>
  <si>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</si>
  <si>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</si>
  <si>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</si>
  <si>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</si>
  <si>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</si>
  <si>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</si>
  <si>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</si>
  <si>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</si>
  <si>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</si>
  <si>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</si>
  <si>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</si>
  <si>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Point (f) of Article 435(1) CRR</t>
  </si>
  <si>
    <t>Point (b) of Article 435(1) CRR</t>
  </si>
  <si>
    <t>Point (e) of Article 435(1) CRR</t>
  </si>
  <si>
    <t>Point (c) of Article 435(1) CRR</t>
  </si>
  <si>
    <t xml:space="preserve"> Point (a) of Article 435(1) CRR</t>
  </si>
  <si>
    <t>Points (a) and (d) of Article 435(1) CRR</t>
  </si>
  <si>
    <t>Point (a) of Article 435(2) CRR</t>
  </si>
  <si>
    <t>Point (b) of Article 435(2) CRR</t>
  </si>
  <si>
    <t>Point (c) of Article 435(2) CRR</t>
  </si>
  <si>
    <t>Point (d) of Article 435(2) CRR</t>
  </si>
  <si>
    <t>Point (e) Article 435(2) CRR</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</si>
  <si>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</si>
  <si>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</si>
  <si>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</si>
  <si>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</si>
  <si>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</si>
  <si>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</si>
  <si>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</si>
  <si>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</si>
  <si>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</si>
  <si>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</si>
  <si>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</si>
  <si>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</si>
  <si>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100</t>
  </si>
  <si>
    <t>Assets of the reporting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</si>
  <si>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</si>
  <si>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</si>
  <si>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</si>
  <si>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</si>
  <si>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</si>
  <si>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</si>
  <si>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</si>
  <si>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</si>
  <si>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</si>
  <si>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</si>
  <si>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</si>
  <si>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</si>
  <si>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</si>
  <si>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</si>
  <si>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</si>
  <si>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</si>
  <si>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</si>
  <si>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</si>
  <si>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</si>
  <si>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</si>
  <si>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</si>
  <si>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190</t>
  </si>
  <si>
    <t>200</t>
  </si>
  <si>
    <t>210</t>
  </si>
  <si>
    <t>220</t>
  </si>
  <si>
    <t>Loans and advances other than loans on demand</t>
  </si>
  <si>
    <t>230</t>
  </si>
  <si>
    <t>Other collateral received</t>
  </si>
  <si>
    <t>240</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</si>
  <si>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</si>
  <si>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</si>
  <si>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</si>
  <si>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Matching liabilities, contingent liabilities or securities lent</t>
  </si>
  <si>
    <t>Carrying amount of selected financial liabilities</t>
  </si>
  <si>
    <t xml:space="preserve">     </t>
  </si>
  <si>
    <t>General narrative information on asset encumbrance</t>
  </si>
  <si>
    <t>Qualitative disclosures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</si>
  <si>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</si>
  <si>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</si>
  <si>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</si>
  <si>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</si>
  <si>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Large institutions shall disclose the quantitative information on the remuneration of their collective management body, differentiating between executive and non-executive members in accordance with Article 450(2) CRR.</t>
  </si>
  <si>
    <t>x</t>
  </si>
  <si>
    <t>Own funds</t>
  </si>
  <si>
    <t>n</t>
  </si>
  <si>
    <t>o</t>
  </si>
  <si>
    <t>p</t>
  </si>
  <si>
    <t>q</t>
  </si>
  <si>
    <t>Replacement cost (RC)</t>
  </si>
  <si>
    <t>Potential future exposure  (PFE)</t>
  </si>
  <si>
    <t>EEPE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</si>
  <si>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</si>
  <si>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</si>
  <si>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</si>
  <si>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</si>
  <si>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</si>
  <si>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</si>
  <si>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</si>
  <si>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</si>
  <si>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</si>
  <si>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</si>
  <si>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</si>
  <si>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</si>
  <si>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</si>
  <si>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</si>
  <si>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</si>
  <si>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</si>
  <si>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</si>
  <si>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</si>
  <si>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EU4</t>
  </si>
  <si>
    <t>Exposure classes</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</si>
  <si>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</si>
  <si>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</si>
  <si>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</si>
  <si>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</si>
  <si>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</si>
  <si>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</si>
  <si>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</si>
  <si>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</si>
  <si>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</si>
  <si>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</si>
  <si>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</si>
  <si>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</si>
  <si>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</si>
  <si>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</si>
  <si>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</si>
  <si>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</si>
  <si>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</si>
  <si>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</si>
  <si>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</si>
  <si>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</si>
  <si>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</si>
  <si>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</si>
  <si>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</si>
  <si>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</si>
  <si>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</si>
  <si>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</si>
  <si>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Single-name credit default swaps</t>
  </si>
  <si>
    <t>Index credit default swaps</t>
  </si>
  <si>
    <t>Total return swaps</t>
  </si>
  <si>
    <t>RWAs</t>
  </si>
  <si>
    <t>1a</t>
  </si>
  <si>
    <t>1b</t>
  </si>
  <si>
    <t>Average value</t>
  </si>
  <si>
    <t>Expected loss amount</t>
  </si>
  <si>
    <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</si>
  <si>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</si>
  <si>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</si>
  <si>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</si>
  <si>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</si>
  <si>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</si>
  <si>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</si>
  <si>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</si>
  <si>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</si>
  <si>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</si>
  <si>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</si>
  <si>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</si>
  <si>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</si>
  <si>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</si>
  <si>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</si>
  <si>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</si>
  <si>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</si>
  <si>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</si>
  <si>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</si>
  <si>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Number of obligors at the end of previous year</t>
  </si>
  <si>
    <t>Observed average default rate (%)</t>
  </si>
  <si>
    <t>Exposures weighted average PD (%)</t>
  </si>
  <si>
    <t>Average PD (%)</t>
  </si>
  <si>
    <t>Average
historical
annual
default rate (%)</t>
  </si>
  <si>
    <t>Of which number of
obligors which defaulted in the year</t>
  </si>
  <si>
    <t>Article 453 (a) CRR</t>
  </si>
  <si>
    <t>Article 453 (b) CRR</t>
  </si>
  <si>
    <t xml:space="preserve">Unsecured carrying amount </t>
  </si>
  <si>
    <t>Secured carrying amount</t>
  </si>
  <si>
    <t>Loans and advances</t>
  </si>
  <si>
    <t xml:space="preserve">Debt securities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</si>
  <si>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</si>
  <si>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</si>
  <si>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</si>
  <si>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</si>
  <si>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</si>
  <si>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</si>
  <si>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</si>
  <si>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</si>
  <si>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</si>
  <si>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</si>
  <si>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</si>
  <si>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</si>
  <si>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</si>
  <si>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</si>
  <si>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</si>
  <si>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</si>
  <si>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</si>
  <si>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</si>
  <si>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</si>
  <si>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</si>
  <si>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</si>
  <si>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</si>
  <si>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</si>
  <si>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</si>
  <si>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</si>
  <si>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</si>
  <si>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</si>
  <si>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</si>
  <si>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</si>
  <si>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</si>
  <si>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</si>
  <si>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</si>
  <si>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</si>
  <si>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</si>
  <si>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</si>
  <si>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</si>
  <si>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</si>
  <si>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</si>
  <si>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</si>
  <si>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</si>
  <si>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</si>
  <si>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</si>
  <si>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</si>
  <si>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</si>
  <si>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</si>
  <si>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</si>
  <si>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</si>
  <si>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</si>
  <si>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</si>
  <si>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</si>
  <si>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</si>
  <si>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</si>
  <si>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</si>
  <si>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</si>
  <si>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</si>
  <si>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</si>
  <si>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</si>
  <si>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</si>
  <si>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</si>
  <si>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Accumulated impairment</t>
  </si>
  <si>
    <t>Accumulated negative changes in fair value due to credit risk on non-performing exposures</t>
  </si>
  <si>
    <t>Of which non-performing</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</si>
  <si>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</si>
  <si>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</si>
  <si>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</si>
  <si>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</si>
  <si>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</si>
  <si>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</si>
  <si>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</si>
  <si>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</si>
  <si>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</si>
  <si>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</si>
  <si>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</si>
  <si>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</si>
  <si>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</si>
  <si>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</si>
  <si>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</si>
  <si>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</si>
  <si>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</si>
  <si>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</si>
  <si>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</si>
  <si>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</si>
  <si>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</si>
  <si>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Article 444  (a) CRR</t>
  </si>
  <si>
    <t>Article 444  (b) CRR</t>
  </si>
  <si>
    <t>Article 444 (c) CRR</t>
  </si>
  <si>
    <t>Article 444 (d) CRR</t>
  </si>
  <si>
    <t>Exposures before CCF and before CRM</t>
  </si>
  <si>
    <t>Exposures post CCF and post CRM</t>
  </si>
  <si>
    <t>RWAs and RWAs density</t>
  </si>
  <si>
    <t xml:space="preserve">RWAs density (%) </t>
  </si>
  <si>
    <t>Central governments or central banks</t>
  </si>
  <si>
    <t>Regional government or local authorities</t>
  </si>
  <si>
    <t>Exposures in default</t>
  </si>
  <si>
    <t>Covered bonds</t>
  </si>
  <si>
    <t>TOTAL</t>
  </si>
  <si>
    <t>Of which unrated</t>
  </si>
  <si>
    <t>Retail exposures</t>
  </si>
  <si>
    <t>in accordance with Article 451a(4) CRR</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</si>
  <si>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</si>
  <si>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</si>
  <si>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</si>
  <si>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</si>
  <si>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</si>
  <si>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</si>
  <si>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</si>
  <si>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</si>
  <si>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</si>
  <si>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</si>
  <si>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</si>
  <si>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</si>
  <si>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</si>
  <si>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</si>
  <si>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</si>
  <si>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</si>
  <si>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</si>
  <si>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</si>
  <si>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</si>
  <si>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</si>
  <si>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</si>
  <si>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</si>
  <si>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</si>
  <si>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</si>
  <si>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</si>
  <si>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</si>
  <si>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</si>
  <si>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</si>
  <si>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</si>
  <si>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</si>
  <si>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</si>
  <si>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</si>
  <si>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</si>
  <si>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</si>
  <si>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</si>
  <si>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</si>
  <si>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</si>
  <si>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</si>
  <si>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</si>
  <si>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</si>
  <si>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</si>
  <si>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</si>
  <si>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</si>
  <si>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</si>
  <si>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</si>
  <si>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</si>
  <si>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</si>
  <si>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</si>
  <si>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</si>
  <si>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</si>
  <si>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</si>
  <si>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</si>
  <si>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</si>
  <si>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</si>
  <si>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</si>
  <si>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</si>
  <si>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</si>
  <si>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</si>
  <si>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</si>
  <si>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</si>
  <si>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</si>
  <si>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</si>
  <si>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</si>
  <si>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</si>
  <si>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</si>
  <si>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</si>
  <si>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</si>
  <si>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</si>
  <si>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</si>
  <si>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</si>
  <si>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</si>
  <si>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</si>
  <si>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</si>
  <si>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</si>
  <si>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</si>
  <si>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</si>
  <si>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</si>
  <si>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</si>
  <si>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</si>
  <si>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</si>
  <si>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</si>
  <si>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</si>
  <si>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</si>
  <si>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</si>
  <si>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</si>
  <si>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</si>
  <si>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</si>
  <si>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</si>
  <si>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</si>
  <si>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</si>
  <si>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</si>
  <si>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</si>
  <si>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</si>
  <si>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</si>
  <si>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</si>
  <si>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</si>
  <si>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</si>
  <si>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</si>
  <si>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</si>
  <si>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</si>
  <si>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</si>
  <si>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</si>
  <si>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</si>
  <si>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</si>
  <si>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</si>
  <si>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</si>
  <si>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</si>
  <si>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</si>
  <si>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</si>
  <si>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</si>
  <si>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</si>
  <si>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</si>
  <si>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</si>
  <si>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</si>
  <si>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</si>
  <si>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</si>
  <si>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</si>
  <si>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</si>
  <si>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</si>
  <si>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</si>
  <si>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</si>
  <si>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</si>
  <si>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</si>
  <si>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</si>
  <si>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</si>
  <si>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</si>
  <si>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</si>
  <si>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</si>
  <si>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</si>
  <si>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</si>
  <si>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exempted in accordance with point (j) of Article 429a (1) CRR (on and off balance sheet))</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</si>
  <si>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</si>
  <si>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</si>
  <si>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</si>
  <si>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</si>
  <si>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</si>
  <si>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xposures)</t>
  </si>
  <si>
    <t>Capital and total exposure measure</t>
  </si>
  <si>
    <t>Tier 1 capital</t>
  </si>
  <si>
    <t>25a</t>
  </si>
  <si>
    <t>Leverage ratio (excluding the impact of any applicable temporary exemption of central bank reserves)</t>
  </si>
  <si>
    <t>Regulatory minimum leverage ratio requirement (%)</t>
  </si>
  <si>
    <t>Choice on transitional arrangements and relevant exposures</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</si>
  <si>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</si>
  <si>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</si>
  <si>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</si>
  <si>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</si>
  <si>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</si>
  <si>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</si>
  <si>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</si>
  <si>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</si>
  <si>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</si>
  <si>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Exposures treated as sovereigns</t>
  </si>
  <si>
    <t>Secured by mortgages of immovable properties</t>
  </si>
  <si>
    <t>Other exposures (eg equity, securitisations, and other non-credit obligation assets)</t>
  </si>
  <si>
    <t>Description of the processes used to manage the risk of excessive leverage</t>
  </si>
  <si>
    <t>Description of the factors that had an impact on the leverage Ratio during the period to which the disclosed leverage Ratio refers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</si>
  <si>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</si>
  <si>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</si>
  <si>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</si>
  <si>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</si>
  <si>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</si>
  <si>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</si>
  <si>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</si>
  <si>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</si>
  <si>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</si>
  <si>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</si>
  <si>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</si>
  <si>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</si>
  <si>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</si>
  <si>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</si>
  <si>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</si>
  <si>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</si>
  <si>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</si>
  <si>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</si>
  <si>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</si>
  <si>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</si>
  <si>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</si>
  <si>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</si>
  <si>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</si>
  <si>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</si>
  <si>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</si>
  <si>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</si>
  <si>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</si>
  <si>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</si>
  <si>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</si>
  <si>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</si>
  <si>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</si>
  <si>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</si>
  <si>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</si>
  <si>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</si>
  <si>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</si>
  <si>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</si>
  <si>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</si>
  <si>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</si>
  <si>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</si>
  <si>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</si>
  <si>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</si>
  <si>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</si>
  <si>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</si>
  <si>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</si>
  <si>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</si>
  <si>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</si>
  <si>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</si>
  <si>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</si>
  <si>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</si>
  <si>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</si>
  <si>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</si>
  <si>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</si>
  <si>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</si>
  <si>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</si>
  <si>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</si>
  <si>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</si>
  <si>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</si>
  <si>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</si>
  <si>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</si>
  <si>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</si>
  <si>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</si>
  <si>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</si>
  <si>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</si>
  <si>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</si>
  <si>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</si>
  <si>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</si>
  <si>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 xml:space="preserve">of which: capital conservation buffer requirement </t>
  </si>
  <si>
    <t xml:space="preserve">of which: countercyclical buffer requirement </t>
  </si>
  <si>
    <t xml:space="preserve">of which: systemic risk buffer requirement </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</si>
  <si>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</si>
  <si>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</si>
  <si>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</si>
  <si>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</si>
  <si>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</si>
  <si>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</si>
  <si>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</si>
  <si>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</si>
  <si>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</si>
  <si>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</si>
  <si>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</si>
  <si>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</si>
  <si>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</si>
  <si>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</si>
  <si>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</si>
  <si>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</si>
  <si>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t>Qualitative or quantitative information - Free format</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</si>
  <si>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</si>
  <si>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</si>
  <si>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</si>
  <si>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</si>
  <si>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</si>
  <si>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</si>
  <si>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</si>
  <si>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</si>
  <si>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</si>
  <si>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</si>
  <si>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</si>
  <si>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</si>
  <si>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</si>
  <si>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</si>
  <si>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Issuer call subject to prior supervisory approval</t>
  </si>
  <si>
    <t>Coupons / dividends</t>
  </si>
  <si>
    <t xml:space="preserve">Fixed or floating dividend/coupon </t>
  </si>
  <si>
    <t xml:space="preserve">Coupon rate and any related index </t>
  </si>
  <si>
    <t xml:space="preserve">Existence of a dividend stopper </t>
  </si>
  <si>
    <t>Convertible or non-convertible</t>
  </si>
  <si>
    <t>Write-down features</t>
  </si>
  <si>
    <t>34a </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</si>
  <si>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</si>
  <si>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</si>
  <si>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</si>
  <si>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</si>
  <si>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</si>
  <si>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</si>
  <si>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</si>
  <si>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(1) Insert ‘N/A’ if the question is not applicable</t>
  </si>
  <si>
    <t>PILLAR 3 DISCLOSURES : LIST OF LEGAL ANNEXES, TEMPLATES AND TABLES</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</si>
  <si>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</si>
  <si>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</si>
  <si>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</si>
  <si>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</si>
  <si>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(Exempted CCP leg of client-cleared trade exposures) (simplified standardised approach)</t>
  </si>
  <si>
    <r>
      <t>NSFR derivative assets</t>
    </r>
    <r>
      <rPr>
        <sz val="11"/>
        <color theme="1"/>
        <rFont val="Calibri"/>
        <family val="2"/>
        <scheme val="minor"/>
      </rPr>
      <t> </t>
    </r>
  </si>
  <si>
    <r>
      <t xml:space="preserve">Points (a) and (d) of Article 435 (1) CRR
</t>
    </r>
    <r>
      <rPr>
        <sz val="10"/>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</si>
  <si>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 xml:space="preserve">Point (b) of Article 435 (1) CRR
</t>
    </r>
    <r>
      <rPr>
        <sz val="11"/>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Calibri"/>
        <family val="2"/>
        <scheme val="minor"/>
      </rPr>
      <t xml:space="preserve">
</t>
    </r>
  </si>
  <si>
    <r>
      <t xml:space="preserve">Point (c ) of Article 435 (1) CRR
</t>
    </r>
    <r>
      <rPr>
        <sz val="11"/>
        <color theme="1"/>
        <rFont val="Calibri"/>
        <family val="2"/>
        <scheme val="minor"/>
      </rPr>
      <t xml:space="preserve">
Scope and nature of risk reporting and measurement systems</t>
    </r>
  </si>
  <si>
    <t xml:space="preserve">Total exposure value </t>
  </si>
  <si>
    <t>Alpha used for computing regulatory exposure value</t>
  </si>
  <si>
    <t>Assets, collateral received and own
debt securities issued other than covered bonds and securitisations encumbered</t>
  </si>
  <si>
    <t>Article 453 (e) CRR</t>
  </si>
  <si>
    <t>Article 453 (d) CRR</t>
  </si>
  <si>
    <t>Article 453 (c) CRR</t>
  </si>
  <si>
    <t>1.1</t>
  </si>
  <si>
    <t>1.2</t>
  </si>
  <si>
    <t>1.3</t>
  </si>
  <si>
    <t>Source based on reference numbers/letters of the balance sheet under the regulatory scope of consolidation </t>
  </si>
  <si>
    <t>►</t>
  </si>
  <si>
    <t>© AGUILONIUS</t>
  </si>
  <si>
    <t>9.1</t>
  </si>
  <si>
    <t>9.2</t>
  </si>
  <si>
    <t>9.3</t>
  </si>
  <si>
    <t>9.4</t>
  </si>
  <si>
    <t>9.5</t>
  </si>
  <si>
    <t xml:space="preserve">Of which secured by collateral </t>
  </si>
  <si>
    <t>Of which secured by financial guarantees</t>
  </si>
  <si>
    <t>Of which secured by credit derivatives</t>
  </si>
  <si>
    <t>KM1 - Key metrics template</t>
  </si>
  <si>
    <t xml:space="preserve">LI1 - Differences between accounting and regulatory scopes of consolidation and mapping of financial statement categories with regulatory risk categories </t>
  </si>
  <si>
    <t xml:space="preserve">LI2 - Main sources of differences between regulatory exposure amounts and carrying values in financial statements </t>
  </si>
  <si>
    <t xml:space="preserve">LI3 - Outline of the differences in the scopes of consolidation (entity by entity) </t>
  </si>
  <si>
    <t>CCyB1 - Geographical distribution of credit exposures relevant for the calculation of the countercyclical buffer</t>
  </si>
  <si>
    <t>CCyB2 - Amount of institution-specific countercyclical capital buffer</t>
  </si>
  <si>
    <t>AE1 - Encumbered and unencumbered assets</t>
  </si>
  <si>
    <t>AE2 - Collateral received and own debt securities issued</t>
  </si>
  <si>
    <t>AE3 - Sources of encumbrance</t>
  </si>
  <si>
    <t>Narrative information on the impact of the business model on assets encumbrance and the importance of encumbrance to the institution's business model, which  provides users with the context of the disclosures required in AE1 and EU AE2.</t>
  </si>
  <si>
    <t>CCR1 – Analysis of CCR exposure by approach</t>
  </si>
  <si>
    <t>CCR3 – Standardised approach – CCR exposures by regulatory exposure class and risk weights</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</si>
  <si>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</si>
  <si>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</si>
  <si>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</si>
  <si>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</si>
  <si>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</si>
  <si>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</si>
  <si>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</si>
  <si>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</si>
  <si>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</si>
  <si>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</si>
  <si>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</si>
  <si>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LR2 - LRCom: Leverage ratio common disclosure</t>
  </si>
  <si>
    <t>LR3 - LRSpl: Split-up of on balance sheet exposures (excluding derivatives, SFTs and exempted exposures)</t>
  </si>
  <si>
    <t>CC1 - Composition of regulatory own funds</t>
  </si>
  <si>
    <t>CC2 - reconciliation of regulatory own funds to balance sheet in the audited financial statements</t>
  </si>
  <si>
    <t>CCA: Main features of regulatory own funds instruments and eligible liabilities instruments</t>
  </si>
  <si>
    <t>OVC - ICAAP information</t>
  </si>
  <si>
    <t>LIA - Explanations of differences between accounting and regulatory exposure amounts</t>
  </si>
  <si>
    <t>LIB - Other qualitative information on the scope of application</t>
  </si>
  <si>
    <t>OVA - Institution risk management approach</t>
  </si>
  <si>
    <t>OVB - Disclosure on governance arrangements</t>
  </si>
  <si>
    <t>AE4 - Accompanying narrative information</t>
  </si>
  <si>
    <t xml:space="preserve"> REMA - Remuneration policy</t>
  </si>
  <si>
    <t>ORA - Qualitative information on operational risk</t>
  </si>
  <si>
    <t>MRA: Qualitative disclosure requirements related to market risk</t>
  </si>
  <si>
    <t>CRC – Qualitative disclosure requirements related to CRM techniques</t>
  </si>
  <si>
    <t>CRA: General qualitative information about credit risk</t>
  </si>
  <si>
    <t>CRB: Additional disclosure related to the credit quality of assets</t>
  </si>
  <si>
    <t>CRD – Qualitative disclosure requirements related to standardised model</t>
  </si>
  <si>
    <t xml:space="preserve">LIQA - Liquidity risk management </t>
  </si>
  <si>
    <t>LIQB  on qualitative information on LCR, which complements LIQ1.</t>
  </si>
  <si>
    <t>LRA: Disclosure of LR qualitative information</t>
  </si>
  <si>
    <t>ALPHABETICAL OVERVIEW</t>
  </si>
  <si>
    <t>Text</t>
  </si>
  <si>
    <t>Disclosure</t>
  </si>
  <si>
    <t>FREQUENCY LARGE INSTITUTIONS (NOT LISTED)</t>
  </si>
  <si>
    <t>RELEVANT ARTICLE IN THE ITS</t>
  </si>
  <si>
    <t>RELEVANT ARTICLE IN CRR</t>
  </si>
  <si>
    <t>FREQUENCY OTHER INSTITUTIONS (LISTED)</t>
  </si>
  <si>
    <t>FREQUENCY OTHER INSTITUTIONS (NOT LISTED )</t>
  </si>
  <si>
    <t xml:space="preserve">Point (d) of Article 438 </t>
  </si>
  <si>
    <t>Quarterly</t>
  </si>
  <si>
    <t>Annual</t>
  </si>
  <si>
    <t>N/A</t>
  </si>
  <si>
    <t xml:space="preserve">Annual </t>
  </si>
  <si>
    <t xml:space="preserve">Points (a) to (g) of Article 447 and point (b) of Article 438 </t>
  </si>
  <si>
    <t>Quarterly (Article 447)</t>
  </si>
  <si>
    <t>Semi-annual (Article 447)</t>
  </si>
  <si>
    <t>Annual (Article 447)</t>
  </si>
  <si>
    <t xml:space="preserve">Semi-annual (Article 447) </t>
  </si>
  <si>
    <t>Points (g) of Article 438</t>
  </si>
  <si>
    <t>Annual (point (c) of Article 438)</t>
  </si>
  <si>
    <t>Article 435 (1)</t>
  </si>
  <si>
    <t>Annual (points (a), (e) of (f) of Article 435(1))</t>
  </si>
  <si>
    <t>Article 435 (2)</t>
  </si>
  <si>
    <t>Annual (points (a), (b) and (c) of Article 435 (2))</t>
  </si>
  <si>
    <t>Point (c) of Article 436</t>
  </si>
  <si>
    <t>Point (d) of Article 436</t>
  </si>
  <si>
    <t>EU LI2 - Main sources of differences between regulatory exposure amounts and carrying values in financial statements</t>
  </si>
  <si>
    <t>Point (b) of Article 436</t>
  </si>
  <si>
    <t>EU LIA - Explanations of differences between accounting and regulatory exposure amounts</t>
  </si>
  <si>
    <t>Points (f), (g) and (h) of Article 436</t>
  </si>
  <si>
    <t>EU PV1: Prudent valuation adjustments (PVA)</t>
  </si>
  <si>
    <t>Annual (point(a) of Article 437)</t>
  </si>
  <si>
    <t>Point (a) of Article 437</t>
  </si>
  <si>
    <t>Semi-annual</t>
  </si>
  <si>
    <t>Annual (for rows 28 to 31a)
 Semi-annual (for rows up to row 28)</t>
  </si>
  <si>
    <t>Annual (points (a), (e) and (f) of Article 435(1))</t>
  </si>
  <si>
    <t>EU LIQ2: Net Stable Funding Ratio</t>
  </si>
  <si>
    <t>Points (a) and (b) of Article 442</t>
  </si>
  <si>
    <t>EU CR1-A: Maturity of exposures</t>
  </si>
  <si>
    <t>Point (f) of Article 442</t>
  </si>
  <si>
    <t>EU CQ2: Quality of forbearance</t>
  </si>
  <si>
    <t>EU CQ3: Credit quality of performing and non-performing exposures by past due days</t>
  </si>
  <si>
    <t>Points (c) and (e) of Article 442</t>
  </si>
  <si>
    <t>Point (f) of Article 453</t>
  </si>
  <si>
    <t>Points (a) to (d) of Article 444</t>
  </si>
  <si>
    <t>Points (g), (h) and (i)  of Article 453 CRR and point (e) of Article 444</t>
  </si>
  <si>
    <t>Point (e) of Article 444</t>
  </si>
  <si>
    <t>Point (g) of Article 452</t>
  </si>
  <si>
    <t xml:space="preserve">Points (a) to (d) and last paragraph of Article 439  </t>
  </si>
  <si>
    <t>Points (f), (g), (k) and (m) of Article 439</t>
  </si>
  <si>
    <t>Semi-annual/ Annual for point (m)</t>
  </si>
  <si>
    <t>Point (l) of Article 449</t>
  </si>
  <si>
    <t>Annual (point (a) of Article 435(1))</t>
  </si>
  <si>
    <t>Points (a), (b), (c), (f) of Article 455</t>
  </si>
  <si>
    <t xml:space="preserve">Semi-annual </t>
  </si>
  <si>
    <t>EU ORA - Qualitative information on operational risk</t>
  </si>
  <si>
    <t>Annual (points (a) to (d) and (j) of Article 450(1))</t>
  </si>
  <si>
    <t>Annual (points (a) to (d) and (k) of Article 450(1))</t>
  </si>
  <si>
    <t xml:space="preserve">Point (h)(v) to (vii) of Article 450(1)  </t>
  </si>
  <si>
    <t>Point (h)(iii) and (iv) of Article 450(1)</t>
  </si>
  <si>
    <t>EU REM3 - Deferred remuneration</t>
  </si>
  <si>
    <t xml:space="preserve">Point (i) of Article 450(1) </t>
  </si>
  <si>
    <t>Point (g) of Article 450(1)</t>
  </si>
  <si>
    <t>Article 443</t>
  </si>
  <si>
    <t>EU4a</t>
  </si>
  <si>
    <t>EU8a</t>
  </si>
  <si>
    <t>EU19a</t>
  </si>
  <si>
    <t>EU22a</t>
  </si>
  <si>
    <t>EU7d</t>
  </si>
  <si>
    <t>EU9a</t>
  </si>
  <si>
    <t>EU10a</t>
  </si>
  <si>
    <t>EU11a</t>
  </si>
  <si>
    <t>EU14a</t>
  </si>
  <si>
    <t>EU14b</t>
  </si>
  <si>
    <t>EU14c</t>
  </si>
  <si>
    <t>EU14d</t>
  </si>
  <si>
    <t>EU14e</t>
  </si>
  <si>
    <t>EU16a</t>
  </si>
  <si>
    <t>EU16b</t>
  </si>
  <si>
    <t>42a</t>
  </si>
  <si>
    <t>EU1a</t>
  </si>
  <si>
    <t>EU1b</t>
  </si>
  <si>
    <t>A2</t>
  </si>
  <si>
    <t>A010</t>
  </si>
  <si>
    <t>A020</t>
  </si>
  <si>
    <t>A030</t>
  </si>
  <si>
    <t>A040</t>
  </si>
  <si>
    <t>A050</t>
  </si>
  <si>
    <t>A060</t>
  </si>
  <si>
    <t>A070</t>
  </si>
  <si>
    <t>A080</t>
  </si>
  <si>
    <t>A090</t>
  </si>
  <si>
    <t>A100</t>
  </si>
  <si>
    <t>A110</t>
  </si>
  <si>
    <t>A120</t>
  </si>
  <si>
    <t>A130</t>
  </si>
  <si>
    <t>A140</t>
  </si>
  <si>
    <t>A150</t>
  </si>
  <si>
    <t>A160</t>
  </si>
  <si>
    <t>A170</t>
  </si>
  <si>
    <t>EU3a</t>
  </si>
  <si>
    <t>EU5a</t>
  </si>
  <si>
    <t>EU20a</t>
  </si>
  <si>
    <t>EU20b</t>
  </si>
  <si>
    <t>EU20c</t>
  </si>
  <si>
    <t>EU20d</t>
  </si>
  <si>
    <t>EU25a</t>
  </si>
  <si>
    <t>EU25b</t>
  </si>
  <si>
    <t>EU33a</t>
  </si>
  <si>
    <t>EU33b</t>
  </si>
  <si>
    <t>EU47a</t>
  </si>
  <si>
    <t>EU47b</t>
  </si>
  <si>
    <t>EU56b</t>
  </si>
  <si>
    <t>EU67a</t>
  </si>
  <si>
    <t>EU9b</t>
  </si>
  <si>
    <t>EU34b</t>
  </si>
  <si>
    <t>EU11b</t>
  </si>
  <si>
    <t>EU10b</t>
  </si>
  <si>
    <t>EU17a</t>
  </si>
  <si>
    <t>EU22b</t>
  </si>
  <si>
    <t>EU22c</t>
  </si>
  <si>
    <t>EU22d</t>
  </si>
  <si>
    <t>EU22e</t>
  </si>
  <si>
    <t>EU22f</t>
  </si>
  <si>
    <t>EU22g</t>
  </si>
  <si>
    <t>EU22h</t>
  </si>
  <si>
    <t>EU22i</t>
  </si>
  <si>
    <t>EU22j</t>
  </si>
  <si>
    <t>EU22k</t>
  </si>
  <si>
    <t>EU25</t>
  </si>
  <si>
    <t>EU27</t>
  </si>
  <si>
    <t>EU3</t>
  </si>
  <si>
    <t>EU5</t>
  </si>
  <si>
    <t>EU6</t>
  </si>
  <si>
    <t>EU7</t>
  </si>
  <si>
    <t>EU8</t>
  </si>
  <si>
    <t>EU9</t>
  </si>
  <si>
    <t>EU10</t>
  </si>
  <si>
    <t>EU11</t>
  </si>
  <si>
    <t>EU12</t>
  </si>
  <si>
    <t>EU19b</t>
  </si>
  <si>
    <t>EU21</t>
  </si>
  <si>
    <t>EU15a</t>
  </si>
  <si>
    <t>v</t>
  </si>
  <si>
    <t>3a</t>
  </si>
  <si>
    <t>3b</t>
  </si>
  <si>
    <t>4a</t>
  </si>
  <si>
    <t>Disclosure of mean values (reported annually)</t>
  </si>
  <si>
    <t>Country</t>
  </si>
  <si>
    <t>Assets</t>
  </si>
  <si>
    <t>Liabilities</t>
  </si>
  <si>
    <t>Scope of consolidation: consolidated</t>
  </si>
  <si>
    <t>Exposure class:</t>
  </si>
  <si>
    <t>Total for this exposure class</t>
  </si>
  <si>
    <t>Information relating to the bodies that oversee remuneration.</t>
  </si>
  <si>
    <t>Information relating to the design and structure of the remuneration system for identified staff.</t>
  </si>
  <si>
    <t>Description of the ways in which the institution seeks to link performance during a performance measurement period with levels of remuneration.</t>
  </si>
  <si>
    <t>The description of the main parameters and rationale for any variable components scheme and any other non-cash benefit in accordance with point (f) of Article 450(1) CRR.</t>
  </si>
  <si>
    <t>Description of the ways in which the institution seeks to adjust remuneration to take account of longterm performance.</t>
  </si>
  <si>
    <t>country</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</si>
  <si>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</si>
  <si>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</si>
  <si>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</si>
  <si>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</si>
  <si>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</si>
  <si>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</si>
  <si>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</si>
  <si>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</si>
  <si>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</si>
  <si>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</si>
  <si>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</si>
  <si>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</si>
  <si>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</si>
  <si>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</si>
  <si>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</si>
  <si>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</si>
  <si>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</si>
  <si>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</si>
  <si>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</si>
  <si>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</si>
  <si>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</si>
  <si>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</si>
  <si>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</si>
  <si>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</si>
  <si>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</si>
  <si>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</si>
  <si>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</si>
  <si>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</si>
  <si>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</si>
  <si>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</si>
  <si>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</si>
  <si>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</si>
  <si>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</si>
  <si>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</si>
  <si>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</si>
  <si>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</si>
  <si>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</si>
  <si>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</si>
  <si>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</si>
  <si>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</si>
  <si>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</si>
  <si>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</si>
  <si>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</si>
  <si>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</si>
  <si>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</si>
  <si>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</si>
  <si>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</si>
  <si>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</si>
  <si>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</si>
  <si>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</si>
  <si>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</si>
  <si>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</si>
  <si>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</si>
  <si>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</si>
  <si>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</si>
  <si>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</si>
  <si>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</si>
  <si>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</si>
  <si>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</si>
  <si>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</si>
  <si>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</si>
  <si>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</si>
  <si>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</si>
  <si>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</si>
  <si>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</si>
  <si>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</si>
  <si>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</si>
  <si>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</si>
  <si>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</si>
  <si>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</si>
  <si>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</si>
  <si>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</si>
  <si>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</si>
  <si>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</si>
  <si>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</si>
  <si>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</si>
  <si>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</si>
  <si>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</si>
  <si>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</si>
  <si>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</si>
  <si>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</si>
  <si>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</si>
  <si>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</si>
  <si>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</si>
  <si>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</si>
  <si>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</si>
  <si>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</si>
  <si>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</si>
  <si>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</si>
  <si>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</si>
  <si>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</si>
  <si>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</si>
  <si>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</si>
  <si>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</si>
  <si>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</si>
  <si>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</si>
  <si>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</si>
  <si>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</si>
  <si>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</si>
  <si>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</si>
  <si>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</si>
  <si>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</si>
  <si>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</si>
  <si>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</si>
  <si>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</si>
  <si>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</si>
  <si>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</si>
  <si>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</si>
  <si>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</si>
  <si>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</si>
  <si>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</si>
  <si>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</si>
  <si>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</si>
  <si>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</si>
  <si>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</si>
  <si>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</si>
  <si>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</si>
  <si>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</si>
  <si>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</si>
  <si>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</si>
  <si>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</si>
  <si>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</si>
  <si>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</si>
  <si>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</si>
  <si>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</si>
  <si>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</si>
  <si>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</si>
  <si>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</si>
  <si>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</si>
  <si>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</si>
  <si>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</si>
  <si>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</si>
  <si>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</si>
  <si>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</si>
  <si>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</si>
  <si>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</si>
  <si>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</si>
  <si>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</si>
  <si>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</si>
  <si>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</si>
  <si>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</si>
  <si>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</si>
  <si>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</si>
  <si>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</si>
  <si>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</si>
  <si>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</si>
  <si>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</si>
  <si>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</si>
  <si>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</si>
  <si>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</si>
  <si>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</si>
  <si>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</si>
  <si>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</si>
  <si>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</si>
  <si>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</si>
  <si>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</si>
  <si>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</si>
  <si>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</si>
  <si>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</si>
  <si>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</si>
  <si>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</si>
  <si>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</si>
  <si>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</si>
  <si>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</si>
  <si>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</si>
  <si>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</si>
  <si>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</si>
  <si>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</si>
  <si>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</si>
  <si>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</si>
  <si>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</si>
  <si>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</si>
  <si>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</si>
  <si>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</si>
  <si>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</si>
  <si>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</si>
  <si>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</si>
  <si>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</si>
  <si>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</si>
  <si>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</si>
  <si>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</si>
  <si>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</si>
  <si>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</si>
  <si>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</si>
  <si>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</si>
  <si>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</si>
  <si>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</si>
  <si>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</si>
  <si>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</si>
  <si>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</si>
  <si>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</si>
  <si>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</si>
  <si>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</si>
  <si>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</si>
  <si>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</si>
  <si>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</si>
  <si>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</si>
  <si>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</si>
  <si>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</si>
  <si>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</si>
  <si>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</si>
  <si>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</si>
  <si>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</si>
  <si>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</si>
  <si>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</si>
  <si>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</si>
  <si>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</si>
  <si>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</si>
  <si>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</si>
  <si>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</si>
  <si>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</si>
  <si>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</si>
  <si>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</si>
  <si>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</si>
  <si>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</si>
  <si>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</si>
  <si>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</si>
  <si>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</si>
  <si>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</si>
  <si>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</si>
  <si>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</si>
  <si>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</si>
  <si>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</si>
  <si>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</si>
  <si>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</si>
  <si>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</si>
  <si>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</si>
  <si>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</si>
  <si>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</si>
  <si>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</si>
  <si>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</si>
  <si>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</si>
  <si>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</si>
  <si>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</si>
  <si>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</si>
  <si>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</si>
  <si>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</si>
  <si>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</si>
  <si>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</si>
  <si>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</si>
  <si>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</si>
  <si>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</si>
  <si>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</si>
  <si>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</si>
  <si>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</si>
  <si>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</si>
  <si>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</si>
  <si>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</si>
  <si>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</si>
  <si>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</si>
  <si>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</si>
  <si>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</si>
  <si>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</si>
  <si>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</si>
  <si>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</si>
  <si>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</si>
  <si>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</si>
  <si>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</si>
  <si>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</si>
  <si>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</si>
  <si>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</si>
  <si>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</si>
  <si>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</si>
  <si>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</si>
  <si>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</si>
  <si>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</si>
  <si>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</si>
  <si>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</si>
  <si>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</si>
  <si>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</si>
  <si>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</si>
  <si>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</si>
  <si>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</si>
  <si>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</si>
  <si>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</si>
  <si>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</si>
  <si>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</si>
  <si>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</si>
  <si>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</si>
  <si>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</si>
  <si>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</si>
  <si>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</si>
  <si>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</si>
  <si>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</si>
  <si>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</si>
  <si>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</si>
  <si>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</si>
  <si>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</si>
  <si>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</si>
  <si>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</si>
  <si>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</si>
  <si>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</si>
  <si>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</si>
  <si>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</si>
  <si>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</si>
  <si>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</si>
  <si>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</si>
  <si>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</si>
  <si>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</si>
  <si>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</si>
  <si>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</si>
  <si>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</si>
  <si>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</si>
  <si>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</si>
  <si>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</si>
  <si>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</si>
  <si>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</si>
  <si>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</si>
  <si>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</si>
  <si>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</si>
  <si>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</si>
  <si>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</si>
  <si>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</si>
  <si>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</si>
  <si>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</si>
  <si>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</si>
  <si>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</si>
  <si>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</si>
  <si>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</si>
  <si>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</si>
  <si>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</si>
  <si>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</si>
  <si>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</si>
  <si>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</si>
  <si>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</si>
  <si>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</si>
  <si>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</si>
  <si>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</si>
  <si>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</si>
  <si>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</si>
  <si>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</si>
  <si>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</si>
  <si>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</si>
  <si>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</si>
  <si>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</si>
  <si>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</si>
  <si>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</si>
  <si>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</si>
  <si>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</si>
  <si>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</si>
  <si>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</si>
  <si>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</si>
  <si>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</si>
  <si>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</si>
  <si>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</si>
  <si>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</si>
  <si>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</si>
  <si>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</si>
  <si>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</si>
  <si>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</si>
  <si>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</si>
  <si>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</si>
  <si>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</si>
  <si>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</si>
  <si>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</si>
  <si>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</si>
  <si>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</si>
  <si>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</si>
  <si>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</si>
  <si>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</si>
  <si>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</si>
  <si>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</si>
  <si>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</si>
  <si>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</si>
  <si>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</si>
  <si>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</si>
  <si>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</si>
  <si>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</si>
  <si>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</si>
  <si>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</si>
  <si>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</si>
  <si>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</si>
  <si>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</si>
  <si>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</si>
  <si>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</si>
  <si>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</si>
  <si>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</si>
  <si>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</si>
  <si>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</si>
  <si>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</si>
  <si>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</si>
  <si>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</si>
  <si>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</si>
  <si>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</si>
  <si>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</si>
  <si>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</si>
  <si>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</si>
  <si>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</si>
  <si>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</si>
  <si>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</si>
  <si>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</si>
  <si>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</si>
  <si>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</si>
  <si>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</si>
  <si>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</si>
  <si>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</si>
  <si>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</si>
  <si>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</si>
  <si>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</si>
  <si>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</si>
  <si>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</si>
  <si>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</si>
  <si>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</si>
  <si>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</si>
  <si>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</si>
  <si>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</si>
  <si>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</si>
  <si>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</si>
  <si>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</si>
  <si>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</si>
  <si>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</si>
  <si>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</si>
  <si>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</si>
  <si>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</si>
  <si>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</si>
  <si>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</si>
  <si>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</si>
  <si>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</si>
  <si>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</si>
  <si>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</si>
  <si>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</si>
  <si>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</si>
  <si>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</si>
  <si>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</si>
  <si>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</si>
  <si>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</si>
  <si>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</si>
  <si>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</si>
  <si>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</si>
  <si>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</si>
  <si>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</si>
  <si>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</si>
  <si>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</si>
  <si>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</si>
  <si>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</si>
  <si>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</si>
  <si>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</si>
  <si>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</si>
  <si>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</si>
  <si>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</si>
  <si>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</si>
  <si>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</si>
  <si>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</si>
  <si>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</si>
  <si>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</si>
  <si>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</si>
  <si>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</si>
  <si>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</si>
  <si>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</si>
  <si>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</si>
  <si>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</si>
  <si>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</si>
  <si>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</si>
  <si>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</si>
  <si>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</si>
  <si>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</si>
  <si>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</si>
  <si>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</si>
  <si>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</si>
  <si>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</si>
  <si>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</si>
  <si>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</si>
  <si>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</si>
  <si>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</si>
  <si>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</si>
  <si>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</si>
  <si>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</si>
  <si>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</si>
  <si>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</si>
  <si>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</si>
  <si>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</si>
  <si>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</si>
  <si>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</si>
  <si>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</si>
  <si>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</si>
  <si>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</si>
  <si>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</si>
  <si>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</si>
  <si>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</si>
  <si>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</si>
  <si>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</si>
  <si>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</si>
  <si>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</si>
  <si>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</si>
  <si>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</si>
  <si>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</si>
  <si>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</si>
  <si>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</si>
  <si>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</si>
  <si>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</si>
  <si>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</si>
  <si>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</si>
  <si>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</si>
  <si>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</si>
  <si>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</si>
  <si>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</si>
  <si>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</si>
  <si>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</si>
  <si>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</si>
  <si>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Not applicable</t>
  </si>
  <si>
    <t>Breakdown by country</t>
  </si>
  <si>
    <t>Financial and insurance activities</t>
  </si>
  <si>
    <t>1010</t>
  </si>
  <si>
    <t>1020</t>
  </si>
  <si>
    <t>1030</t>
  </si>
  <si>
    <t>1040</t>
  </si>
  <si>
    <t>1050</t>
  </si>
  <si>
    <t>1060</t>
  </si>
  <si>
    <t>1061</t>
  </si>
  <si>
    <t>1065</t>
  </si>
  <si>
    <t>1070</t>
  </si>
  <si>
    <t>1080</t>
  </si>
  <si>
    <t>1100</t>
  </si>
  <si>
    <t>1110</t>
  </si>
  <si>
    <t>1090</t>
  </si>
  <si>
    <t>1120</t>
  </si>
  <si>
    <t>1130</t>
  </si>
  <si>
    <t>1140</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</si>
  <si>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</si>
  <si>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</si>
  <si>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</si>
  <si>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</si>
  <si>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</si>
  <si>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</si>
  <si>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</si>
  <si>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</si>
  <si>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Tangible assets</t>
  </si>
  <si>
    <t>Intangible assets and Goodwill</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</si>
  <si>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</si>
  <si>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</si>
  <si>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</si>
  <si>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</si>
  <si>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</si>
  <si>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</si>
  <si>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</si>
  <si>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</si>
  <si>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</si>
  <si>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</si>
  <si>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</si>
  <si>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</si>
  <si>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</si>
  <si>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</si>
  <si>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2010</t>
  </si>
  <si>
    <t>2020</t>
  </si>
  <si>
    <t>2030</t>
  </si>
  <si>
    <t>2031</t>
  </si>
  <si>
    <t>2032</t>
  </si>
  <si>
    <t>2033</t>
  </si>
  <si>
    <t>2035</t>
  </si>
  <si>
    <t>2037</t>
  </si>
  <si>
    <t>2040</t>
  </si>
  <si>
    <t>2050</t>
  </si>
  <si>
    <t>2060</t>
  </si>
  <si>
    <t>2070</t>
  </si>
  <si>
    <t>2080</t>
  </si>
  <si>
    <t>2090</t>
  </si>
  <si>
    <t>2100</t>
  </si>
  <si>
    <t>3990</t>
  </si>
  <si>
    <t>3999</t>
  </si>
  <si>
    <t>Intangible assets</t>
  </si>
  <si>
    <t>Total liabilities</t>
  </si>
  <si>
    <t>Capital</t>
  </si>
  <si>
    <t>Share premium</t>
  </si>
  <si>
    <t>Equity instruments issued other than capital</t>
  </si>
  <si>
    <t>Accumulated other comprehensive income</t>
  </si>
  <si>
    <t>Retained earnings</t>
  </si>
  <si>
    <t>Other reserves</t>
  </si>
  <si>
    <t>Profit or loss attributable to Owners of the parent</t>
  </si>
  <si>
    <t>3010</t>
  </si>
  <si>
    <t>3011</t>
  </si>
  <si>
    <t>3015</t>
  </si>
  <si>
    <t>3020</t>
  </si>
  <si>
    <t>3030</t>
  </si>
  <si>
    <t>3050</t>
  </si>
  <si>
    <t>3051</t>
  </si>
  <si>
    <t>3051.1</t>
  </si>
  <si>
    <t>3051.2</t>
  </si>
  <si>
    <t>3051.3</t>
  </si>
  <si>
    <t>3055</t>
  </si>
  <si>
    <t>3055.1</t>
  </si>
  <si>
    <t>3060</t>
  </si>
  <si>
    <t>3070</t>
  </si>
  <si>
    <t>3080</t>
  </si>
  <si>
    <t>3080.1</t>
  </si>
  <si>
    <t>3080.2</t>
  </si>
  <si>
    <t>1061.1</t>
  </si>
  <si>
    <t>1061.2</t>
  </si>
  <si>
    <t>1061.3</t>
  </si>
  <si>
    <t>1110.1</t>
  </si>
  <si>
    <t>1110.2</t>
  </si>
  <si>
    <t>1110.3</t>
  </si>
  <si>
    <t>1120.1</t>
  </si>
  <si>
    <t>1120.2</t>
  </si>
  <si>
    <t>1130.1</t>
  </si>
  <si>
    <t>1130.2</t>
  </si>
  <si>
    <t>2035.1</t>
  </si>
  <si>
    <t>2035.2</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</si>
  <si>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</si>
  <si>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</si>
  <si>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</si>
  <si>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</si>
  <si>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Additional own funds requirements to address the risk of excessive leverage (%) </t>
  </si>
  <si>
    <t>Leverage ratio buffer requirement (%)</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</si>
  <si>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</si>
  <si>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</si>
  <si>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</si>
  <si>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</si>
  <si>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</si>
  <si>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</si>
  <si>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(General provisions deducted in determining Tier 1 capital and specific provisions associated with off-balance sheet exposures)</t>
  </si>
  <si>
    <t>(Exempted CCP leg of client-cleared trade exposures) (Original Exposure Method)</t>
  </si>
  <si>
    <t>Adjustment for securities received under securities financing transactions that are recognised as an asset</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</si>
  <si>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</si>
  <si>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</si>
  <si>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(Exposures excluded from the total exposure measure in accordance with point (c ) of Article 429a(1) CRR)</t>
  </si>
  <si>
    <t>Leverage ratio (excluding the impact of the exemption of public sector investments and promotional loans) (%)</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</si>
  <si>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</si>
  <si>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</si>
  <si>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</si>
  <si>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</si>
  <si>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Assets encumbered for a residual maturity of one year or more in a cover pool</t>
  </si>
  <si>
    <t>Other regulatory adjustments</t>
  </si>
  <si>
    <t>EU67b</t>
  </si>
  <si>
    <t>of which: additional own funds requirements to address the risks other than the risk of excessive leverage</t>
  </si>
  <si>
    <t>EU26a</t>
  </si>
  <si>
    <t>EU26b</t>
  </si>
  <si>
    <t>Overall leverage ratio requirement (%)</t>
  </si>
  <si>
    <t>EU27a</t>
  </si>
  <si>
    <t>EU56a</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</si>
  <si>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</si>
  <si>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</si>
  <si>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</si>
  <si>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</si>
  <si>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</si>
  <si>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</si>
  <si>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</si>
  <si>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</si>
  <si>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</si>
  <si>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</si>
  <si>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</si>
  <si>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</si>
  <si>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</si>
  <si>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</si>
  <si>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</si>
  <si>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</si>
  <si>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</si>
  <si>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</si>
  <si>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</si>
  <si>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</si>
  <si>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</si>
  <si>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</si>
  <si>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</si>
  <si>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</si>
  <si>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OV1 – Overview of total risk exposure amounts</t>
  </si>
  <si>
    <t>Total risk exposure amounts (TREA)</t>
  </si>
  <si>
    <t>DPM version 3.0.0.0  | version 2025</t>
  </si>
  <si>
    <t xml:space="preserve">Of which the foundation IRB (F-IRB) approach </t>
  </si>
  <si>
    <t>Of which equities under the simple risk weighted approach</t>
  </si>
  <si>
    <t xml:space="preserve">Of which the advanced IRB (A-IRB) approach </t>
  </si>
  <si>
    <t>EU10c</t>
  </si>
  <si>
    <t>Credit valuation adjustments risk - CVA risk</t>
  </si>
  <si>
    <t>Of which the standardised approach (SA)</t>
  </si>
  <si>
    <t>Of which the basic approach (F-BA and R-BA)</t>
  </si>
  <si>
    <t>Of which the simplified approach</t>
  </si>
  <si>
    <t>Of which the Alternative standardised approach (A-SA)</t>
  </si>
  <si>
    <t>Of which the Simplified standardised approach (S-SA)</t>
  </si>
  <si>
    <t>EU21a</t>
  </si>
  <si>
    <t xml:space="preserve">Of which the Alternative Internal Models Approach (A-IMA) </t>
  </si>
  <si>
    <t>Reclassifications between trading and non-trading books</t>
  </si>
  <si>
    <t>EU 24a</t>
  </si>
  <si>
    <t>Exposures to crypto-assets</t>
  </si>
  <si>
    <t>Output floor applied (%)</t>
  </si>
  <si>
    <t>Floor adjustment (before application of transitional cap)</t>
  </si>
  <si>
    <t>Floor adjustment (after application of transitional cap)</t>
  </si>
  <si>
    <t>Amounts below the thresholds for deduction (subject to 250% risk weight)</t>
  </si>
  <si>
    <t>Of which 1250% / deduction</t>
  </si>
  <si>
    <t>Common Equity Tier 1 ratio (%)</t>
  </si>
  <si>
    <t>Total risk exposure pre-floor</t>
  </si>
  <si>
    <t>5b</t>
  </si>
  <si>
    <t>6b</t>
  </si>
  <si>
    <t>7b</t>
  </si>
  <si>
    <t>Common Equity Tier 1 ratio considering unfloored TREA (%)</t>
  </si>
  <si>
    <t>Tier 1 ratio considering unfloored TREA (%)</t>
  </si>
  <si>
    <t>Total capital ratio considering unfloored TREA (%)</t>
  </si>
  <si>
    <t>EU7e</t>
  </si>
  <si>
    <t>EU7f</t>
  </si>
  <si>
    <t>EU7g</t>
  </si>
  <si>
    <t>of which: to be made up of CET1 capital (percentage points)</t>
  </si>
  <si>
    <t>of which: to be made up of Tier 1 capital (percentage points)</t>
  </si>
  <si>
    <t>Leverage ratio %</t>
  </si>
  <si>
    <t>Leverage ratio buffer and overall leverage ratio requirement (as a percentage of total exposure measure)</t>
  </si>
  <si>
    <t>Additional own funds requirements to address the risk of excessive leverage (as a percentage of total exposure measure)</t>
  </si>
  <si>
    <t>6.1</t>
  </si>
  <si>
    <t>Collective investment undertakings (CIU)</t>
  </si>
  <si>
    <t>Loans and advances (including finance leases)</t>
  </si>
  <si>
    <t>Deposits from Credit Institutions</t>
  </si>
  <si>
    <t>Deposits from other than Credit Institutions</t>
  </si>
  <si>
    <t>Debt securities issued, including bonds</t>
  </si>
  <si>
    <t>Subordinated liabilities</t>
  </si>
  <si>
    <t>Other financial liabilities</t>
  </si>
  <si>
    <t>of which: Fully paid up capital instruments</t>
  </si>
  <si>
    <t>of which: Share premium</t>
  </si>
  <si>
    <t>of which: qualifying holdings outside the financial sector (negative amount)</t>
  </si>
  <si>
    <t>of which: securitisation positions (negative amount)</t>
  </si>
  <si>
    <t>of which: free deliveries (negative amount)</t>
  </si>
  <si>
    <t>of which: deferred tax assets arising from temporary differences</t>
  </si>
  <si>
    <t>of which: direct, indirect and synthetic holdings by the institution of the CET1 instruments of financial sector entities where the institution has a significant investment in those entities</t>
  </si>
  <si>
    <t>of which: classified as equity under applicable accounting standards</t>
  </si>
  <si>
    <t>of which: classified as liabilities under applicable accounting standards</t>
  </si>
  <si>
    <t xml:space="preserve">of which: instruments issued by subsidiaries subject to phase out </t>
  </si>
  <si>
    <t>of which: instruments issued by subsidiaries subject to phase out</t>
  </si>
  <si>
    <t>Common Equity Tier 1 capital (as a percentage of risk exposure amount) available after meeting the minimum capital requirements</t>
  </si>
  <si>
    <t>Common Equity Tier 1 capital</t>
  </si>
  <si>
    <t>Total capital</t>
  </si>
  <si>
    <t>Institution CET1 overall capital requirement</t>
  </si>
  <si>
    <t>of which: Global Systemically Important Institution (G-SII) or Other Systemically Important Institution (O-SII) buffer requirement</t>
  </si>
  <si>
    <t>Goodwill to be deducted CET1</t>
  </si>
  <si>
    <t>Other intangible assets to be deducted CET1</t>
  </si>
  <si>
    <t>Other intangible assets not deducted from CET1</t>
  </si>
  <si>
    <t>Tax assets to be deducted CET1</t>
  </si>
  <si>
    <t>Tax assets not deducted from CET1</t>
  </si>
  <si>
    <t>Other assets not deducted from CET1</t>
  </si>
  <si>
    <t>Other assets to be deducted CET1</t>
  </si>
  <si>
    <t>Impairments (Value adjustments)</t>
  </si>
  <si>
    <t>Of which IRB Tier 2 excess</t>
  </si>
  <si>
    <t>Paid up capital</t>
  </si>
  <si>
    <t>Unpaid capital which has been called up</t>
  </si>
  <si>
    <t>Subordinated liabilities included in TIER2</t>
  </si>
  <si>
    <t>Subordinated liabilities not included in TIER2</t>
  </si>
  <si>
    <t>Items that will not be reclassified to profit or loss</t>
  </si>
  <si>
    <t>Actuarial gains or loss on defined benefit pension plans</t>
  </si>
  <si>
    <t>Fair value changes of equity instruments measured at fair value through other comprehensive income</t>
  </si>
  <si>
    <t xml:space="preserve">Fair value changes of financial liabilities at fair value through profit or loss attributable to changes in their credit risk </t>
  </si>
  <si>
    <t>Items that may be reclassified to profit or loss</t>
  </si>
  <si>
    <t>Fair value changes of debt instruments measured at fair value through other comprehensive income</t>
  </si>
  <si>
    <t>Profit or loss attributable to Owners of the parent - Profit or loss eligible CET1</t>
  </si>
  <si>
    <t>Profit or loss attributable to Owners of the parent - Profit or loss not eligible CET1</t>
  </si>
  <si>
    <t>Current treatment taking into account, where applicable, transitional CRR rules</t>
  </si>
  <si>
    <t>Post-transitional CRR rules</t>
  </si>
  <si>
    <t>Eligible at solo/(sub-)consolidated/ solo&amp;(sub-)consolidated</t>
  </si>
  <si>
    <t>Instrument type (types to be specified by each jurisdiction)</t>
  </si>
  <si>
    <t xml:space="preserve">Original maturity date </t>
  </si>
  <si>
    <t xml:space="preserve">Optional call date, contingent call dates and redemption amount </t>
  </si>
  <si>
    <t>Subsequent call dates, if applicable</t>
  </si>
  <si>
    <t>Fully discretionary, partially discretionary or mandatory (in terms of timing)</t>
  </si>
  <si>
    <t>Fully discretionary, partially discretionary or mandatory (in terms of amount)</t>
  </si>
  <si>
    <t>Existence of step up or other incentive to redeem</t>
  </si>
  <si>
    <t>Noncumulative or cumulative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</si>
  <si>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</si>
  <si>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</si>
  <si>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</si>
  <si>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</si>
  <si>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</si>
  <si>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</si>
  <si>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If write-down, write-down trigger(s)</t>
  </si>
  <si>
    <t>If write-down, full or partial</t>
  </si>
  <si>
    <t>If write-down, permanent or temporary</t>
  </si>
  <si>
    <t>If temporary write-down, description of write-up mechanism</t>
  </si>
  <si>
    <t>EU22l</t>
  </si>
  <si>
    <t>EU22m</t>
  </si>
  <si>
    <t>(Excluded exposures to shareholders according to Article 429a (1), point (da) CRR)</t>
  </si>
  <si>
    <t>(Exposures deducted in accordance with point (q) of Article 429a(1) CRR)</t>
  </si>
  <si>
    <t>Exposures to regional governments, MDB, international organisations and PSE not treated as sovereigns</t>
  </si>
  <si>
    <t>Of which non-performing exposures</t>
  </si>
  <si>
    <t xml:space="preserve">Of which defaulted </t>
  </si>
  <si>
    <t xml:space="preserve">Non-central government public sector entities </t>
  </si>
  <si>
    <t>EU 2a</t>
  </si>
  <si>
    <t>EU 2b</t>
  </si>
  <si>
    <t>EU 3a</t>
  </si>
  <si>
    <t>Of which: Specialised Lending</t>
  </si>
  <si>
    <t>EU 7a</t>
  </si>
  <si>
    <t>EU 7b</t>
  </si>
  <si>
    <t>Subordinated debt exposures and equity</t>
  </si>
  <si>
    <t>Subordinated debt exposures</t>
  </si>
  <si>
    <t>Secured by mortgages on immovable property and ADC exposures</t>
  </si>
  <si>
    <t>Secured by mortgages on residential immovable property - non IPRE</t>
  </si>
  <si>
    <t>Claims on institutions and corporates with a short-term credit assessment</t>
  </si>
  <si>
    <t>EU 10a</t>
  </si>
  <si>
    <t>EU 10b</t>
  </si>
  <si>
    <t>EU 10c</t>
  </si>
  <si>
    <t>Secured by mortgages on residential immovable property - IPRE</t>
  </si>
  <si>
    <t>Secured by mortgages on commercial immovable property - non IPRE</t>
  </si>
  <si>
    <t>Secured by mortgages on commercial immovable property - IPRE</t>
  </si>
  <si>
    <t>Acquisition, Development and Construction (ADC)</t>
  </si>
  <si>
    <t xml:space="preserve">g </t>
  </si>
  <si>
    <t xml:space="preserve">h </t>
  </si>
  <si>
    <t>r</t>
  </si>
  <si>
    <t>s</t>
  </si>
  <si>
    <t>t</t>
  </si>
  <si>
    <t>u</t>
  </si>
  <si>
    <t>w</t>
  </si>
  <si>
    <t>y</t>
  </si>
  <si>
    <t>z</t>
  </si>
  <si>
    <t>aa</t>
  </si>
  <si>
    <t>Non-central government public sector entities</t>
  </si>
  <si>
    <t>Regional governments or local authorities</t>
  </si>
  <si>
    <t xml:space="preserve">      </t>
  </si>
  <si>
    <t>9.1.1</t>
  </si>
  <si>
    <t>9.1.2</t>
  </si>
  <si>
    <t>9.1.3</t>
  </si>
  <si>
    <t>9.3.1</t>
  </si>
  <si>
    <t>9.3.2</t>
  </si>
  <si>
    <t>9.3.3</t>
  </si>
  <si>
    <t xml:space="preserve">    </t>
  </si>
  <si>
    <t xml:space="preserve">          </t>
  </si>
  <si>
    <t>No loan splitting applied</t>
  </si>
  <si>
    <t xml:space="preserve">         </t>
  </si>
  <si>
    <t>loan splitting applied (secured)</t>
  </si>
  <si>
    <t>loan splitting applied (unsecured)</t>
  </si>
  <si>
    <t xml:space="preserve">   </t>
  </si>
  <si>
    <t xml:space="preserve">        </t>
  </si>
  <si>
    <t>Secured by mortgages on immovable property - Other- non IPRE</t>
  </si>
  <si>
    <t>Secured by mortgages on immovable property - Other- IPRE</t>
  </si>
  <si>
    <t>EU 9.4a</t>
  </si>
  <si>
    <t>EU 9.4b</t>
  </si>
  <si>
    <t>EU 11c</t>
  </si>
  <si>
    <t>EU 6c</t>
  </si>
  <si>
    <t>not applicable</t>
  </si>
  <si>
    <t xml:space="preserve"> OR2 - Business Indicator, components and subcomponents</t>
  </si>
  <si>
    <t>EU 1</t>
  </si>
  <si>
    <t>1c</t>
  </si>
  <si>
    <t>1d</t>
  </si>
  <si>
    <t>2d</t>
  </si>
  <si>
    <t>EU 3c</t>
  </si>
  <si>
    <t>Interest, lease and dividend component (ILDC)</t>
  </si>
  <si>
    <t xml:space="preserve">ILDC related to the individual institution/consolidated Group (excluding entities considered by Article 314(3) </t>
  </si>
  <si>
    <t>Interest and lease income</t>
  </si>
  <si>
    <t>Interest and lease expense</t>
  </si>
  <si>
    <t>Total assets/Asset component</t>
  </si>
  <si>
    <t>Dividend income/dividend component</t>
  </si>
  <si>
    <t>Services component (SC)</t>
  </si>
  <si>
    <t>Fee and commission income</t>
  </si>
  <si>
    <t>Fee and commission expense</t>
  </si>
  <si>
    <t>Other operating income</t>
  </si>
  <si>
    <t>Other operating expense</t>
  </si>
  <si>
    <t>Financial component (FC)</t>
  </si>
  <si>
    <t>Net profit or loss applicable to trading book (TB)</t>
  </si>
  <si>
    <t>Net profit or loss applicable to banking book (BB)</t>
  </si>
  <si>
    <t>Approach followed  to determine the TB/BB boundary (PBA or accounting approach)</t>
  </si>
  <si>
    <t>Business Indicator (BI)</t>
  </si>
  <si>
    <t>Business indicator component (BIC)</t>
  </si>
  <si>
    <t>BI and its subcomponents</t>
  </si>
  <si>
    <t>6a</t>
  </si>
  <si>
    <t>BI gross of excluded divested activities</t>
  </si>
  <si>
    <t>Reduction in BI due to excluded divested activities</t>
  </si>
  <si>
    <t>Impact in BI of mergers/acquisitions</t>
  </si>
  <si>
    <t>OR3 - Operational risk own funds requirements and risk exposure amounts</t>
  </si>
  <si>
    <t xml:space="preserve">Business Indicator Component (BIC) </t>
  </si>
  <si>
    <t>Alternative Standardised Approach (ASA) Own Funds Requirements (OROF) under Article 314(4)</t>
  </si>
  <si>
    <t>Minimum Required Operational Risk Own Funds Requirements (OROF)</t>
  </si>
  <si>
    <t>Operational Risk Exposure Amounts (REA)</t>
  </si>
  <si>
    <t>Own Funds Requirements</t>
  </si>
  <si>
    <t>Disclosure on the BI:</t>
  </si>
  <si>
    <t>5a</t>
  </si>
  <si>
    <t>7a</t>
  </si>
  <si>
    <t>CVAA - Qualitative disclosure requirements related to credit valuation adjustment risk</t>
  </si>
  <si>
    <r>
      <t xml:space="preserve">Point (a) of Article 445a(1) CRR
</t>
    </r>
    <r>
      <rPr>
        <sz val="10"/>
        <color theme="1"/>
        <rFont val="Calibri"/>
        <family val="2"/>
        <scheme val="minor"/>
      </rPr>
      <t xml:space="preserve">
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r>
  </si>
  <si>
    <r>
      <t xml:space="preserve">Point (b) of Article 445a(1) CRR
</t>
    </r>
    <r>
      <rPr>
        <sz val="11"/>
        <color theme="1"/>
        <rFont val="Calibri"/>
        <family val="2"/>
        <scheme val="minor"/>
      </rPr>
      <t xml:space="preserve">
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r>
  </si>
  <si>
    <t>CVA 1 – Credit valuation adjustment risk under the Reduced Basic Approach (R-BA)</t>
  </si>
  <si>
    <t xml:space="preserve">Components of Own Funds Requirements </t>
  </si>
  <si>
    <t>CVAB – Qualitative disclosure requirements related to CVA risk for institutions using the Standardised Approach</t>
  </si>
  <si>
    <t>A description of the institution's structure and organisation of the internal CVA risk management function and
governance including a description of the bank`s CVA risk management framework;</t>
  </si>
  <si>
    <t>A description of how senior management is involved in the CVA risk management framework;</t>
  </si>
  <si>
    <t>An overview of the governance of the CVA risk management framework (e.g documentation, independent control unit,
independent review, independence of the data acquisition from the lines of business)</t>
  </si>
  <si>
    <t>Point (a) of Article 445a(2) CRR</t>
  </si>
  <si>
    <t>Parallel up</t>
  </si>
  <si>
    <t xml:space="preserve">Steepener </t>
  </si>
  <si>
    <t>Short rates up</t>
  </si>
  <si>
    <t>Changes of the economic value of equity</t>
  </si>
  <si>
    <t>Current period</t>
  </si>
  <si>
    <t>Last period</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</si>
  <si>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</si>
  <si>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</si>
  <si>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</si>
  <si>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</si>
  <si>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</si>
  <si>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</si>
  <si>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</si>
  <si>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of which: Instrument type 3</t>
  </si>
  <si>
    <r>
      <rPr>
        <sz val="11"/>
        <color rgb="FF00B0F0"/>
        <rFont val="Aptos"/>
        <family val="2"/>
      </rPr>
      <t>▼</t>
    </r>
    <r>
      <rPr>
        <sz val="11"/>
        <color theme="1"/>
        <rFont val="Aptos"/>
        <family val="2"/>
      </rPr>
      <t xml:space="preserve">
A-Z</t>
    </r>
  </si>
  <si>
    <t>DPM version 4.1.0.0  | version 2025</t>
  </si>
  <si>
    <t>Changes of the net interest income</t>
  </si>
  <si>
    <t>Supervisory shock scenarios</t>
  </si>
  <si>
    <t>Parallel down</t>
  </si>
  <si>
    <t xml:space="preserve">Flattener </t>
  </si>
  <si>
    <t>Short rates down</t>
  </si>
  <si>
    <t xml:space="preserve"> IRRBB1 - Interest rate risks of non-trading book activities</t>
  </si>
  <si>
    <t>IRRBBA - Qualitative information on interest rate risks of non-trading book activities</t>
  </si>
  <si>
    <t>(a)</t>
  </si>
  <si>
    <t>(b)</t>
  </si>
  <si>
    <t>(c)</t>
  </si>
  <si>
    <t>(d)</t>
  </si>
  <si>
    <t>(e )</t>
  </si>
  <si>
    <t>(f)</t>
  </si>
  <si>
    <t>(g)</t>
  </si>
  <si>
    <t>(h)</t>
  </si>
  <si>
    <t>(i)</t>
  </si>
  <si>
    <t>(1) (2)</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</si>
  <si>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</si>
  <si>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</si>
  <si>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</si>
  <si>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 (if applicable)</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</si>
  <si>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</si>
  <si>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</si>
  <si>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 description of key modelling and parametric assumptions used for the IRRBB measures in template EU IRRBB1 (if applicable)</t>
  </si>
  <si>
    <t>Explanation of the significance of the IRRBB measures and of their significant variations since previous disclosures</t>
  </si>
  <si>
    <t>Any other relevant information regarding the IRRBB measures disclosed in template EU IRRBB1 (optional)</t>
  </si>
  <si>
    <t>Disclosure of the average and longest repricing maturity assigned to non-maturity deposits</t>
  </si>
  <si>
    <t xml:space="preserve">Annex I </t>
  </si>
  <si>
    <t>Article 1 of ITS with regard public disclosures of the information referred to in Titles II and III of Part Eight of Regulation (EU) No 575/2013</t>
  </si>
  <si>
    <t>EU OV1 - Overview of total risk exposure amounts</t>
  </si>
  <si>
    <t>CMS1</t>
  </si>
  <si>
    <t>EU CMS1 – Comparison of modelled and standardised risk weighted exposure amounts at risk level</t>
  </si>
  <si>
    <t>Point (da) of Article 438</t>
  </si>
  <si>
    <t>CMS2</t>
  </si>
  <si>
    <t>EU CMS2 – Comparison of modelled and standardised risk weighted exposure amounts
for credit risk at asset class level</t>
  </si>
  <si>
    <t xml:space="preserve">Annex III </t>
  </si>
  <si>
    <t>Disclosure of risk management objectives and policies</t>
  </si>
  <si>
    <t>Article 2 of ITS with regard public disclosures of the information referred to in Titles II and III of Part Eight of Regulation (EU) No 575/2013</t>
  </si>
  <si>
    <t xml:space="preserve">Annex V </t>
  </si>
  <si>
    <t xml:space="preserve">EU LI1 - Differences between the accounting scope and the scope of prudential consolidation and mapping of financial statement categories with regulatory risk categories </t>
  </si>
  <si>
    <t>Article 3 of ITS with regard public disclosures of the information referred to in Titles II and III of Part Eight of Regulation (EU) No 575/2013</t>
  </si>
  <si>
    <t xml:space="preserve">Annex VII </t>
  </si>
  <si>
    <t>Articles 4
and
10 of ITS with regard public disclosures of the information referred to in Titles II and III of Part Eight of Regulation (EU) No 575/2013</t>
  </si>
  <si>
    <t>Points (a), (d), (e) and (f) of Article 437
Point (e) of Article 444</t>
  </si>
  <si>
    <t>Article 4 of ITS with regard public disclosures of the information referred to in Titles II and III of Part Eight of Regulation (EU) No 575/2013</t>
  </si>
  <si>
    <t xml:space="preserve">Annex IX </t>
  </si>
  <si>
    <t>Article 5 of ITS with regard public disclosures of the information referred to in Titles II and III of Part Eight of Regulation (EU) No 575/2013</t>
  </si>
  <si>
    <t xml:space="preserve">Annex XI </t>
  </si>
  <si>
    <t>LR1</t>
  </si>
  <si>
    <t>EU LR1 - LRSum: Summary reconciliation of accounting assets and leverage ratio exposures</t>
  </si>
  <si>
    <t>Article 6 of ITS with regard public disclosures of the information referred to in Titles II and III of Part Eight of Regulation (EU) No 575/2013</t>
  </si>
  <si>
    <t>LR2</t>
  </si>
  <si>
    <t xml:space="preserve"> EU LR2 - LRCom: Leverage ratio common disclosure</t>
  </si>
  <si>
    <t xml:space="preserve">Points (a), (b) and (c) of Article 451(1) 
Article 451(2) - Rows up to row 28
Article 451(3) - Rows 28 to 31a </t>
  </si>
  <si>
    <t>LR3</t>
  </si>
  <si>
    <t>EU LR3 - LRSpl: Split-up of on balance sheet exposures (excluding derivatives, SFTs and exempted exposures)</t>
  </si>
  <si>
    <t>Disclosure of indicators of global systemic importance</t>
  </si>
  <si>
    <t>Disclosure format referred to in Article 434a of Regulation (EU) No 575/2013 which shall be used fo rthe collection of the indicator values by relevant authorities as set out in Article 3(2) of Commission Delegated Regulation (EU) No 1222/2014</t>
  </si>
  <si>
    <t>Article 6a of ITS with regard public disclosures of the information referred to in Titles II and III of Part Eight of Regulation (EU) No 575/2013</t>
  </si>
  <si>
    <t>Article 441</t>
  </si>
  <si>
    <t xml:space="preserve">Annex XIII </t>
  </si>
  <si>
    <t xml:space="preserve">EU LIQA - Liquidity risk management </t>
  </si>
  <si>
    <t>Article 7 of ITS with regard public disclosures of the information referred to in Titles II and III of Part Eight of Regulation (EU) No 575/2013</t>
  </si>
  <si>
    <t>EU LIQB  on qualitative information on LCR, which complements template EU LIQ1</t>
  </si>
  <si>
    <t xml:space="preserve">Annex XV </t>
  </si>
  <si>
    <t>Disclosure of exposures to credit risk, dilution risk and credit quality</t>
  </si>
  <si>
    <t>Article 8(1) of ITS with regard public disclosures of the information referred to in Titles II and III of Part Eight of Regulation (EU) No 575/2013</t>
  </si>
  <si>
    <t>Point (d) of Article 442</t>
  </si>
  <si>
    <t>Article 8(1) (columns a, c, e, f and g of template EU CQ4) of ITS with regard public disclosures of the information referred to in Titles II and III of Part Eight of Regulation (EU) No 575/2013</t>
  </si>
  <si>
    <t>Article 8(1) (columns a, c, e and f of template EU CQ5) of ITS with regard public disclosures of the information referred to in Titles II and III of Part Eight of Regulation (EU) No 575/2013</t>
  </si>
  <si>
    <t>Disclosure of exposures to credit risk, dilution risk and credit quality [for large institutions with NPL ratio &gt;= 5%]</t>
  </si>
  <si>
    <t>Article 8(2) of ITS with regard public disclosures of the information referred to in Titles II and III of Part Eight of Regulation (EU) No 575/2013</t>
  </si>
  <si>
    <t>Article 8(2) (columns b and d of template EU CQ4) of ITS with regard public disclosures of the information referred to in Titles II and III of Part Eight of Regulation (EU) No 575/2013</t>
  </si>
  <si>
    <t>Points (c) of Article 442</t>
  </si>
  <si>
    <t>Article 8(2) (columns b and d of template EU CQ5) of ITS with regard public disclosures of the information referred to in Titles II and III of Part Eight of Regulation (EU) No 575/2013</t>
  </si>
  <si>
    <t xml:space="preserve">Points (c) of Article 442 </t>
  </si>
  <si>
    <t>EU CQ8: Collateral obtained by taking possession and execution processes – vintage breakdown</t>
  </si>
  <si>
    <t xml:space="preserve">Annex XVII </t>
  </si>
  <si>
    <t>Article 9 of ITS with regard public disclosures of the information referred to in Titles II and III of Part Eight of Regulation (EU) No 575/2013</t>
  </si>
  <si>
    <t>EU CR3 –  CRM techniques overview:  Disclosure of the use of credit risk mitigation techniques</t>
  </si>
  <si>
    <t xml:space="preserve">Annex XIX </t>
  </si>
  <si>
    <t>Disclosure of the use of the standardised approach</t>
  </si>
  <si>
    <t>EU CRD – Qualitative disclosure requirements related to standardised approach</t>
  </si>
  <si>
    <t>Article 10(a) of ITS with regard public disclosures of the information referred to in Titles II and III of Part Eight of Regulation (EU) No 575/2013</t>
  </si>
  <si>
    <t>Article 10(b) of ITS with regard public disclosures of the information referred to in Titles II and III of Part Eight of Regulation (EU) No 575/2013</t>
  </si>
  <si>
    <t xml:space="preserve">Annex XXI </t>
  </si>
  <si>
    <t>Article 11 of ITS with regard public disclosures of the information referred to in Titles II and III of Part Eight of Regulation (EU) No 575/2013</t>
  </si>
  <si>
    <t>EU CR7-A – IRB approach – Disclosure of the extent of the use of CRM techniques</t>
  </si>
  <si>
    <t xml:space="preserve">Point (h) of Article 452 </t>
  </si>
  <si>
    <t xml:space="preserve">Annex XXIII </t>
  </si>
  <si>
    <t>Disclosure of specialised lending and equity exposures</t>
  </si>
  <si>
    <t>Article 12 of ITS with regard public disclosures of the information referred to in Titles II and III of Part Eight of Regulation (EU) No 575/2013</t>
  </si>
  <si>
    <t xml:space="preserve">Annex XXV </t>
  </si>
  <si>
    <t>Article 13 of ITS with regard public disclosures of the information referred to in Titles II and III of Part Eight of Regulation (EU) No 575/2013</t>
  </si>
  <si>
    <t>EU CCR7 – RWEA flow statements of CCR exposures under the IMM</t>
  </si>
  <si>
    <t xml:space="preserve">Annex XXVII </t>
  </si>
  <si>
    <t>Article 14 of ITS with regard public disclosures of the information referred to in Titles II and III of Part Eight of Regulation (EU) No 575/2013</t>
  </si>
  <si>
    <t xml:space="preserve">Annex XXIX </t>
  </si>
  <si>
    <t>Disclosure of the use of the standardised approach and of the alternative internal models for market risk</t>
  </si>
  <si>
    <t>EU MR1 - Market risk under the alternative standardised approach (ASA)</t>
  </si>
  <si>
    <t>Article 15(1) of ITS with regard public disclosures of the information referred to in Titles II and III of Part Eight of Regulation (EU) No 575/2013</t>
  </si>
  <si>
    <t>Article 445(2)</t>
  </si>
  <si>
    <t>EU MRB: Qualitative disclosure requirements for institutions using the alternative internal model approach (AIMA)</t>
  </si>
  <si>
    <t>Points (a) to (f) of Article 455 (1)</t>
  </si>
  <si>
    <t>MR2</t>
  </si>
  <si>
    <t>Template EU MR2 - Market risk under the alternative internal model approach (AIMA)</t>
  </si>
  <si>
    <t>Article 455(2) and (3)</t>
  </si>
  <si>
    <t>EU MR3 - Market risk under the simplified standardised approach (SSA)</t>
  </si>
  <si>
    <t xml:space="preserve">Article 445(1) </t>
  </si>
  <si>
    <t>Disclosure of the use of standardised approach and of the internal models for market risk</t>
  </si>
  <si>
    <t>Article 15(2) of ITS with regard public disclosures of the information referred to in Titles II and III of Part Eight of Regulation (EU) No 575/2013</t>
  </si>
  <si>
    <t xml:space="preserve">Annex XLI </t>
  </si>
  <si>
    <t>Disclosure of credit valuation adjustment risk</t>
  </si>
  <si>
    <t>CVAA</t>
  </si>
  <si>
    <t>EU CVAA - Qualitative disclosure requirements related to credit valuation adjustment risk</t>
  </si>
  <si>
    <t>Article 15a of ITS with regard public disclosures of the information referred to in Titles II and III of Part Eight of Regulation (EU) No 575/2013</t>
  </si>
  <si>
    <t>Points (a) and (b) of Article 445a(1)</t>
  </si>
  <si>
    <t>CVA 1</t>
  </si>
  <si>
    <t>EU CVA 1 – Credit valuation adjustment risk under the Reduced Basic Approach</t>
  </si>
  <si>
    <t>Point (a) of Article 445a(3)</t>
  </si>
  <si>
    <t>CVAB</t>
  </si>
  <si>
    <t>EU CVAB – Qualitative disclosure requirements related to CVA risk for institutions using the Standardised Approach</t>
  </si>
  <si>
    <t>Point (a) of Article 445a(2)</t>
  </si>
  <si>
    <t>CVA 2</t>
  </si>
  <si>
    <t>EU CVA 2 – Credit valuation adjustment risk under the Full Basic Approach</t>
  </si>
  <si>
    <t>Points (a) and (b) of Article 445a(3)</t>
  </si>
  <si>
    <t>CVA3</t>
  </si>
  <si>
    <t>EU CVA3 – Credit valuation adjustement risk under the Standardised Approach</t>
  </si>
  <si>
    <t>Point (c) of Article 445a(1)
Points (b) and (c) of Article 445a(2)</t>
  </si>
  <si>
    <t>CVA4</t>
  </si>
  <si>
    <t>EU CVA4 – RWEA flow statements of credit valuation adjustment risk under the Standardised Approach</t>
  </si>
  <si>
    <t>Points (d) and (h) of Article 438</t>
  </si>
  <si>
    <t xml:space="preserve">Annex XXXI </t>
  </si>
  <si>
    <t>Article 16 of ITS with regard public disclosures of the information referred to in Titles II and III of Part Eight of Regulation (EU) No 575/2013</t>
  </si>
  <si>
    <t xml:space="preserve">Article 435(1) and point (a) of Article 446(1) </t>
  </si>
  <si>
    <t>EU OR1 - Operational risk losses</t>
  </si>
  <si>
    <t xml:space="preserve">Points (a) and (b) of Article 446(2) </t>
  </si>
  <si>
    <t>OR2</t>
  </si>
  <si>
    <t>EU OR2 - Business Indicator, components and subcomponents</t>
  </si>
  <si>
    <t>Points (c) and (d) of Article 446(1)</t>
  </si>
  <si>
    <t>OR3</t>
  </si>
  <si>
    <t>EU OR3 - Operational risk own funds requirements and risk exposure amounts</t>
  </si>
  <si>
    <t xml:space="preserve">Point (b) of Article 446(1) </t>
  </si>
  <si>
    <t xml:space="preserve">Annex XXXVII </t>
  </si>
  <si>
    <t>Disclosure of exposures to interest rate risk on positions not held in the trading book</t>
  </si>
  <si>
    <t>IRRBB1</t>
  </si>
  <si>
    <t>EU IRRBB1 - Interest rate risks of non-trading book activities</t>
  </si>
  <si>
    <t>Article 16a(1) of ITS with regard public disclosures of the information referred to in Titles II and III of Part Eight of Regulation (EU) No 575/2013</t>
  </si>
  <si>
    <t>Points (a) and (b) of Article 448(1)</t>
  </si>
  <si>
    <t>IRRBBA</t>
  </si>
  <si>
    <t xml:space="preserve">IRRBBA - Qualitative information on interest rate risks of non-trading book activities </t>
  </si>
  <si>
    <t>Points (c) to (g) of Article 448(1)</t>
  </si>
  <si>
    <t xml:space="preserve">Annex XXXIII </t>
  </si>
  <si>
    <t>Article 17 of ITS with regard public disclosures of the information referred to in Titles II and III of Part Eight of Regulation (EU) No 575/2013</t>
  </si>
  <si>
    <t>Points (a) to (f), (j) and (k) of Article 450(1) and Article 450(2)</t>
  </si>
  <si>
    <t xml:space="preserve">Annex XXXV </t>
  </si>
  <si>
    <t>Article 18 of ITS with regard public disclosures of the information referred to in Titles II and III of Part Eight of Regulation (EU) No 575/2013</t>
  </si>
  <si>
    <t xml:space="preserve">Annex XXXIX </t>
  </si>
  <si>
    <t>Disclosure of environmental, social and governance risks (ESG risks)</t>
  </si>
  <si>
    <t>Tables 1, 2 and 3 - Qualitative information on ESG risks</t>
  </si>
  <si>
    <t>Article 18a(1)(a) of ITS with regard public disclosures of the information referred to in Titles II and III of Part Eight of Regulation (EU) No 575/2013</t>
  </si>
  <si>
    <t>Article 449a</t>
  </si>
  <si>
    <t>Template 1</t>
  </si>
  <si>
    <t>Template 1 - Banking book- Indicators of potential climate Change transition risk: Credit quality of exposures by sector, emissions and residual maturity</t>
  </si>
  <si>
    <t>Article 18a(1)(b) of ITS with regard public disclosures of the information referred to in Titles II and III of Part Eight of Regulation (EU) No 575/2013</t>
  </si>
  <si>
    <t>Template 2</t>
  </si>
  <si>
    <t>Template 2 - Banking book - Indicators of potential climate change transition risk: Loans collateralised by immovable property - Energy efficiency of the collateral</t>
  </si>
  <si>
    <t>Template 3</t>
  </si>
  <si>
    <t>Template 3 - Banking book - Indicators of potential climate change transition risk: Alignment metrics (IAE/NACE codes)</t>
  </si>
  <si>
    <t>Template 4</t>
  </si>
  <si>
    <t>Template 4 - Banking book - Indicators of potential climate change transition risk: Exposures to top 20 carbon-intensive firms</t>
  </si>
  <si>
    <t>Template 5</t>
  </si>
  <si>
    <t>Template 5 - Banking book - Indicators of potential climate change physical risk: Exposures subject to physical risk</t>
  </si>
  <si>
    <t>Article 18a(1)(c) of ITS with regard public disclosures of the information referred to in Titles II and III of Part Eight of Regulation (EU) No 575/2013</t>
  </si>
  <si>
    <t>Template 6</t>
  </si>
  <si>
    <t>Template 6 - Summary of GAR KPIs</t>
  </si>
  <si>
    <t>Article 18a(1)(d) of ITS with regard public disclosures of the information referred to in Titles II and III of Part Eight of Regulation (EU) No 575/2013</t>
  </si>
  <si>
    <t>Template 7</t>
  </si>
  <si>
    <t>Template 7 - Mitigating actions: Assets for the calculation of GAR</t>
  </si>
  <si>
    <t>Template 8</t>
  </si>
  <si>
    <t>Template 8 - GAR</t>
  </si>
  <si>
    <t>Template 10</t>
  </si>
  <si>
    <t>Template 10 - Other climate change mitigating actions that are not covered in the EU Taxonomy</t>
  </si>
  <si>
    <t>Article 18a(1)(e) of ITS with regard public disclosures of the information referred to in Titles II and III of Part Eight of Regulation (EU) No 575/2013</t>
  </si>
  <si>
    <t>Template 9.1</t>
  </si>
  <si>
    <t>Template 9.1 - Mitigating actions: Assets for the calculation of BTAR</t>
  </si>
  <si>
    <t>Article 18a(2) of ITS with regard public disclosures of the information referred to in Titles II and III of Part Eight of Regulation (EU) No 575/2013</t>
  </si>
  <si>
    <t>Template 9.2</t>
  </si>
  <si>
    <t>Template 9.2 - BTAR %</t>
  </si>
  <si>
    <t>Template 9.3</t>
  </si>
  <si>
    <t>Template 9.3 - Summary table - BTAR %</t>
  </si>
  <si>
    <t xml:space="preserve">Annex XLIII </t>
  </si>
  <si>
    <t>Transitional provisions for the disclosure of crypto assets</t>
  </si>
  <si>
    <t>CAE1</t>
  </si>
  <si>
    <t>EU CAE1 – Exposures to crypto-assets</t>
  </si>
  <si>
    <t>Article 19 of ITS with regard public disclosures of the information referred to in Titles II and III of Part Eight of Regulation (EU) No 575/2013</t>
  </si>
  <si>
    <t>Article 501d(2)</t>
  </si>
  <si>
    <t>Disclosure on MREL/TLAC - Templates</t>
  </si>
  <si>
    <t>KM2</t>
  </si>
  <si>
    <t xml:space="preserve">EU KM2 - Key metrics - MREL and, where applicable, G-SII requirement for own funds and eligible liabilities  </t>
  </si>
  <si>
    <t>Article 10(1) of ITS with regard to the public disclosure of the minimum requirement for own funds and eligible liabilities</t>
  </si>
  <si>
    <t>Point (h) of Article 447</t>
  </si>
  <si>
    <t>Article 10(2) of ITS with regard to the public disclosure of the minimum requirement for own funds and eligible liabilities</t>
  </si>
  <si>
    <t>TLAC1</t>
  </si>
  <si>
    <t xml:space="preserve">EU TLAC1 - Composition - MREL and, where applicable, G-SII requirement for own funds and eligible liabilities </t>
  </si>
  <si>
    <t>Article 11(1) of ITS with regard to the public disclosure of the minimum requirement for own funds and eligible liabilities</t>
  </si>
  <si>
    <t>Points (a), (c) and (d) of Article 437a</t>
  </si>
  <si>
    <t>Article 11(2) of ITS with regard to the public disclosure of the minimum requirement for own funds and eligible liabilities</t>
  </si>
  <si>
    <t>ILAC</t>
  </si>
  <si>
    <t>EU ILAC - Internal loss absorbing capacity: internal MREL and, where applicable, requirement for own funds and eligible liabilities for non-EU G-SIIs</t>
  </si>
  <si>
    <t>Article 12(1) of ITS with regard to the public disclosure of the minimum requirement for own funds and eligible liabilities</t>
  </si>
  <si>
    <t>Points (a), (c) and (d) of Article 437a
Point (h) of Article 447</t>
  </si>
  <si>
    <t>Article 12(2) of ITS with regard to the public disclosure of the minimum requirement for own funds and eligible liabilities</t>
  </si>
  <si>
    <t>TLAC2a</t>
  </si>
  <si>
    <t>EU TLAC2a - Creditor ranking - Entity that is not a resolution entity</t>
  </si>
  <si>
    <t>Article 13(1) of ITS with regard to the public disclosure of the minimum requirement for own funds and eligible liabilities</t>
  </si>
  <si>
    <t>Points (a) and (b) of Article 437a</t>
  </si>
  <si>
    <t>TLAC2b</t>
  </si>
  <si>
    <t>EU TLAC2b - Creditor ranking - Entity that is not a resolution entity
OR
EU TLAC2a - Creditor ranking - Entity that is not a resolution entity</t>
  </si>
  <si>
    <t>Article 13(2) of ITS with regard to the public disclosure of the minimum requirement for own funds and eligible liabilities</t>
  </si>
  <si>
    <t>TLAC3a</t>
  </si>
  <si>
    <t>EU TLAC3a - creditor ranking - resolution entity</t>
  </si>
  <si>
    <t>Article 14(1) of ITS with regard to the public disclosure of the minimum requirement for own funds and eligible liabilities</t>
  </si>
  <si>
    <t>TLAC3b</t>
  </si>
  <si>
    <t>EU TLAC3b - creditor ranking - resolution entity
OR
EU TLAC3a - creditor ranking - resolution entity</t>
  </si>
  <si>
    <t>Article 14(2) of ITS with regard to the public disclosure of the minimum requirement for own funds and eligible liabilities</t>
  </si>
  <si>
    <t>Point (a) of Article 437a, in accordance with Article 434a</t>
  </si>
  <si>
    <t>Article 15 of ITS with regard to the public disclosure of the minimum requirement for own funds and eligible liabilities</t>
  </si>
  <si>
    <t>ANNEX NAME / NUMBER</t>
  </si>
  <si>
    <t>SUBJECT</t>
  </si>
  <si>
    <t>SOURCE OF DISCLOSURE REQUIREMENT</t>
  </si>
  <si>
    <t>RELEVANT ARTICLE IN BRRD</t>
  </si>
  <si>
    <t>NAME TEMPLATE / TABLE</t>
  </si>
  <si>
    <t>FREQUENCY LARGE INSTITUTIONS (LISTED AND G-SII)</t>
  </si>
  <si>
    <t>FREQUENCY LARGE INSTITUTIONS (LISTED AND NO GSII)</t>
  </si>
  <si>
    <t>FREQUENCY SNCIs (LISTED)</t>
  </si>
  <si>
    <t>FREQUENCY SNCIs (NOT LISTED)</t>
  </si>
  <si>
    <t>Annex I (Disclosure of overview of risk management, key prudential metrics and RWA-2024-Version 1 [made available on the EBA website])</t>
  </si>
  <si>
    <t>CRR</t>
  </si>
  <si>
    <t>Annex III (Disclosure of risk management objectives and policies-2024-Version 1 [made available on the EBA website])</t>
  </si>
  <si>
    <t>Annex V (Disclosure of the scope of application-2024-Version 1 [made available on the EBA website])</t>
  </si>
  <si>
    <t>Annex VII (Disclosure of own funds</t>
  </si>
  <si>
    <t>Semi-annual (point (a) of Article 437 and point (e) of Article 444)</t>
  </si>
  <si>
    <t>Annex IX (Disclosure of countercyclical capital buffers-2024-Version 1 [made available on the EBA website])</t>
  </si>
  <si>
    <t>Annex XI (Disclosure of leverage ratio-2024-Version 1 [made available on the EBA website])</t>
  </si>
  <si>
    <t>Annex XIII (Disclosure of liquidity requirements-2024-Version 1 [made available on the EBA website])</t>
  </si>
  <si>
    <t>Annex XV (Disclosure of credit risk quality-2024-Version 1 [made available on the EBA website])</t>
  </si>
  <si>
    <t>Annual (points (a) and (f) of Article 435(1))</t>
  </si>
  <si>
    <t>Annual (point (c) of Article 442)</t>
  </si>
  <si>
    <t>Annex XVII (Disclosure of the use of credit risk mitigation techniques-2024-Version 1 [made available on the EBA website])</t>
  </si>
  <si>
    <t>Annex XIX (Disclosure of credit risk SA-2024-Version 1 [made available on the EBA website])</t>
  </si>
  <si>
    <t>Annex XXI (Disclosure of credit risk IRB-2024-Version 1 [made available on the EBA website])</t>
  </si>
  <si>
    <t>Annex XXIII (Disclosure of specialised lending and equity exposures-2024-Version 1 [made available on the EBA website])</t>
  </si>
  <si>
    <t>Annex XXV (Disclosure of counterparty credit risk-2024-Version 1 [made available on the EBA website])</t>
  </si>
  <si>
    <t>Annex XXVII (Disclosure of exposures to securitisation positions-2024-Version 1 [made available on the EBA website])</t>
  </si>
  <si>
    <t>Annex XXIX (Disclosure of market risk-2024-Version 1 [made available on the EBA website])</t>
  </si>
  <si>
    <t>Semi-annual (points (a), (b) and (c) of Article 455(2))
Annual (Article 455(3))</t>
  </si>
  <si>
    <t>Annex XXIX [Previous version]</t>
  </si>
  <si>
    <t>Annex XLI (Disclosure of credit valuation adjustement</t>
  </si>
  <si>
    <t>Annual (point (d) of Article 438)</t>
  </si>
  <si>
    <t>Annex XXXI (Disclosure of operational risk-2024-Version 1 [made available on the EBA website])</t>
  </si>
  <si>
    <t>Annex XXXVII (Disclosure of interest rate risks of non-trading book activities-2024-Version 1 [made available on the EBA website])</t>
  </si>
  <si>
    <t>Annex XXXIII (Disclosure of remuneration policy-2024-Version 1 [made available on the EBA website])</t>
  </si>
  <si>
    <t>Annex XXXV (Disclosure of encumbered and unencumbered assets-2024-Version 1 [made available on the EBA website])</t>
  </si>
  <si>
    <t>Annex XXXIX (Disclosure of prudential disclosures on ESG risks-2024-Version 1 [made available on the EBA website])</t>
  </si>
  <si>
    <t>N/A (disclosure requirements to be defined under step 2 of CRR3 implementation)</t>
  </si>
  <si>
    <t>Annex XLIII (Disclosure of exposures to crypto assets-2024-Version 1 [made available on the EBA website])</t>
  </si>
  <si>
    <t>CRR and BRRD</t>
  </si>
  <si>
    <t>Points (a) and (c) of Article 45i(3)</t>
  </si>
  <si>
    <t>Quarterly (if part of a G-SII)</t>
  </si>
  <si>
    <t>BRRD</t>
  </si>
  <si>
    <t>Semi-Annual (if not part of a G-SII)</t>
  </si>
  <si>
    <t>Point (b) of Article 45i(3)</t>
  </si>
  <si>
    <t>Semi-annual (if part of a G-SII)</t>
  </si>
  <si>
    <t>Annual (if not part of a G-SII)</t>
  </si>
  <si>
    <t>Points (a), (b) and (c) of Article 45i(3)</t>
  </si>
  <si>
    <t>Quartely (if material subsidiary of non-EU G-SII)</t>
  </si>
  <si>
    <t>Semi-annual (non-material subsidiary of non-EU G-SII)</t>
  </si>
  <si>
    <t>Semi-annual (if material subsidiary of non-EU G-SII)</t>
  </si>
  <si>
    <t>Annual (non-material subsidiary of non-EU G-SII)</t>
  </si>
  <si>
    <t>EU CMS2 – Comparison of modelled and standardised risk weighted exposure amounts for credit risk at asset class level</t>
  </si>
  <si>
    <t>Table 1 - Qualitative information on Environmental risk</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</si>
  <si>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</si>
  <si>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</si>
  <si>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</si>
  <si>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about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</si>
  <si>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</si>
  <si>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</si>
  <si>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</si>
  <si>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</si>
  <si>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</si>
  <si>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</si>
  <si>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</si>
  <si>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</si>
  <si>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</si>
  <si>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</si>
  <si>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(j)</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</si>
  <si>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</si>
  <si>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</si>
  <si>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</si>
  <si>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</si>
  <si>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</si>
  <si>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</si>
  <si>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</si>
  <si>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</si>
  <si>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</si>
  <si>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</si>
  <si>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</si>
  <si>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</si>
  <si>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</si>
  <si>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</si>
  <si>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</si>
  <si>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</si>
  <si>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</si>
  <si>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</si>
  <si>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</si>
  <si>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</si>
  <si>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</si>
  <si>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</si>
  <si>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</si>
  <si>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</si>
  <si>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</si>
  <si>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</si>
  <si>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</si>
  <si>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</si>
  <si>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</si>
  <si>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</si>
  <si>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</si>
  <si>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</si>
  <si>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</si>
  <si>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</si>
  <si>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</si>
  <si>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</si>
  <si>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</si>
  <si>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</si>
  <si>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Table 3 - Qualitative information on Governance risk</t>
  </si>
  <si>
    <t>Institution's integration in their governance arrangements of the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</si>
  <si>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</si>
  <si>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</si>
  <si>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</si>
  <si>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</si>
  <si>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</si>
  <si>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</si>
  <si>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</si>
  <si>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</si>
  <si>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</si>
  <si>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</si>
  <si>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</si>
  <si>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a. Gross carrying amount</t>
  </si>
  <si>
    <t>f. Accumulated impairment, accumulated negative changes in fair value due to credit risk and provisions</t>
  </si>
  <si>
    <t>i. GHG financed emissions (scope 1, scope 2 and scope 3 emissions of the counterparty) (in tons of CO2 equivalent)</t>
  </si>
  <si>
    <t>k. GHG emissions (column i): gross carrying amount percentage of the portfolio derived from company-specific reporting</t>
  </si>
  <si>
    <t>l. &lt;= 5 years</t>
  </si>
  <si>
    <t>m. &gt; 5 year &lt;= 10 years</t>
  </si>
  <si>
    <t>n. &gt; 10 year &lt;= 20 years</t>
  </si>
  <si>
    <t>o. &gt; 20 years</t>
  </si>
  <si>
    <t>p. Average weighted maturity</t>
  </si>
  <si>
    <t>b. Of which exposures towards companies excluded from EU Paris-aligned Benchmarks in accordance with Article 12(1) points (d) to (g)  and Article 12(2) of Regulation (EU) 2020/1818</t>
  </si>
  <si>
    <t>c. Of which environmentally sustainable (CCM)</t>
  </si>
  <si>
    <t>d. Of which stage 2 exposures</t>
  </si>
  <si>
    <t>e. Of which non-performing exposures</t>
  </si>
  <si>
    <t>g. Of which Stage 2 exposures</t>
  </si>
  <si>
    <t>h. Of which non-performing exposures</t>
  </si>
  <si>
    <t>j. Of which Scope 3 financed emissions</t>
  </si>
  <si>
    <t>Code</t>
  </si>
  <si>
    <t>0010</t>
  </si>
  <si>
    <t>0020</t>
  </si>
  <si>
    <t>0030</t>
  </si>
  <si>
    <t>0040</t>
  </si>
  <si>
    <t>0050</t>
  </si>
  <si>
    <t>0060</t>
  </si>
  <si>
    <t>0070</t>
  </si>
  <si>
    <t>0080</t>
  </si>
  <si>
    <t>0090</t>
  </si>
  <si>
    <t>0100</t>
  </si>
  <si>
    <t>0110</t>
  </si>
  <si>
    <t>0120</t>
  </si>
  <si>
    <t>0130</t>
  </si>
  <si>
    <t>0140</t>
  </si>
  <si>
    <t>0150</t>
  </si>
  <si>
    <t>0160</t>
  </si>
  <si>
    <t>1. Exposures towards sectors that highly contribute to climate change</t>
  </si>
  <si>
    <t>2. A - Agriculture, forestry and fishing</t>
  </si>
  <si>
    <t>3. B - Mining and quarrying</t>
  </si>
  <si>
    <t>4. B.05 - Mining of coal and lignite</t>
  </si>
  <si>
    <t>5. B.06 - Extraction of crude petroleum and natural gas</t>
  </si>
  <si>
    <t>6. B.07 - Mining of metal ores</t>
  </si>
  <si>
    <t>7. B.08 - Other mining and quarrying</t>
  </si>
  <si>
    <t>8. B.09 - Mining support service activities</t>
  </si>
  <si>
    <t>9. C - Manufacturing</t>
  </si>
  <si>
    <t>10. C.10 - Manufacture of food products</t>
  </si>
  <si>
    <t>11. C.11 - Manufacture of beverages</t>
  </si>
  <si>
    <t>12. C.12 - Manufacture of tobacco products</t>
  </si>
  <si>
    <t>13. C.13 - Manufacture of textiles</t>
  </si>
  <si>
    <t>14. C.14 - Manufacture of wearing apparel</t>
  </si>
  <si>
    <t>15. C.15 - Manufacture of leather and related products</t>
  </si>
  <si>
    <t>16. C.16 - Manufacture of wood and of products of wood and cork, except furniture; manufacture of articles of straw and plaiting materials</t>
  </si>
  <si>
    <t>17. C.17 - Manufacture of paper and paper products</t>
  </si>
  <si>
    <t>0170</t>
  </si>
  <si>
    <t>18. C.18 - Printing and reproduction of recorded media</t>
  </si>
  <si>
    <t>0180</t>
  </si>
  <si>
    <t>19. C.19 - Manufacture of coke and refined petroleum products</t>
  </si>
  <si>
    <t>0190</t>
  </si>
  <si>
    <t>20. C.20 - Manufacture of chemicals and chemical products</t>
  </si>
  <si>
    <t>0200</t>
  </si>
  <si>
    <t>21. C.21 - Manufacture of basic pharmaceutical products and pharmaceutical preparations</t>
  </si>
  <si>
    <t>0210</t>
  </si>
  <si>
    <t>22. C.22 - Manufacture of rubber products</t>
  </si>
  <si>
    <t>0220</t>
  </si>
  <si>
    <t>23. C.23 - Manufacture of other non-metallic mineral products</t>
  </si>
  <si>
    <t>0230</t>
  </si>
  <si>
    <t>24. C.24 - Manufacture of basic metals</t>
  </si>
  <si>
    <t>0240</t>
  </si>
  <si>
    <t>25. C.25 - Manufacture of fabricated metal products, except machinery and equipment</t>
  </si>
  <si>
    <t>0250</t>
  </si>
  <si>
    <t>26. C.26 - Manufacture of computer, electronic and optical products</t>
  </si>
  <si>
    <t>0260</t>
  </si>
  <si>
    <t>27. C.27 - Manufacture of electrical equipment</t>
  </si>
  <si>
    <t>0270</t>
  </si>
  <si>
    <t>28. C.28 - Manufacture of machinery and equipment n.e.c.</t>
  </si>
  <si>
    <t>0280</t>
  </si>
  <si>
    <t>29. C.29 - Manufacture of motor vehicles, trailers and semi-trailers</t>
  </si>
  <si>
    <t>0290</t>
  </si>
  <si>
    <t>30. C.30 - Manufacture of other transport equipment</t>
  </si>
  <si>
    <t>0300</t>
  </si>
  <si>
    <t>31. C.31 - Manufacture of furniture</t>
  </si>
  <si>
    <t>0310</t>
  </si>
  <si>
    <t>32. C.32 - Other manufacturing</t>
  </si>
  <si>
    <t>0320</t>
  </si>
  <si>
    <t>33. C.33 - Repair and installation of machinery and equipment</t>
  </si>
  <si>
    <t>0330</t>
  </si>
  <si>
    <t>34. D - Electricity, gas, steam and air conditioning supply</t>
  </si>
  <si>
    <t>0340</t>
  </si>
  <si>
    <t>35. D35.1 - Electric power generation, transmission and distribution</t>
  </si>
  <si>
    <t>0350</t>
  </si>
  <si>
    <t>36. D35.11 - Production of electricity</t>
  </si>
  <si>
    <t>0360</t>
  </si>
  <si>
    <t>37. D35.2 - Manufacture of gas; distribution of gaseous fuels through mains</t>
  </si>
  <si>
    <t>0370</t>
  </si>
  <si>
    <t>38. D35.3 - Steam and air conditioning supply</t>
  </si>
  <si>
    <t>0380</t>
  </si>
  <si>
    <t>39. E - Water supply; sewerage, waste management and remediation activities</t>
  </si>
  <si>
    <t>0390</t>
  </si>
  <si>
    <t>40. F - Construction</t>
  </si>
  <si>
    <t>0400</t>
  </si>
  <si>
    <t>41. F.41 - Construction of buildings</t>
  </si>
  <si>
    <t>0410</t>
  </si>
  <si>
    <t>42. F.42 - Civil engineering</t>
  </si>
  <si>
    <t>0420</t>
  </si>
  <si>
    <t>43. F.43 - Specialised construction activities</t>
  </si>
  <si>
    <t>0430</t>
  </si>
  <si>
    <t>44. G - Wholesale and retail trade; repair of motor vehicles and motorcycles</t>
  </si>
  <si>
    <t>0440</t>
  </si>
  <si>
    <t>45. H - Transportation and storage</t>
  </si>
  <si>
    <t>0450</t>
  </si>
  <si>
    <t>46. H.49 - Land transport and transport via pipelines</t>
  </si>
  <si>
    <t>0460</t>
  </si>
  <si>
    <t>47. H.50 - Water transport</t>
  </si>
  <si>
    <t>0470</t>
  </si>
  <si>
    <t>48. H.51 - Air transport</t>
  </si>
  <si>
    <t>0480</t>
  </si>
  <si>
    <t>49. H.52 - Warehousing and support activities for transportation</t>
  </si>
  <si>
    <t>0490</t>
  </si>
  <si>
    <t>50. H.53 - Postal and courier activities</t>
  </si>
  <si>
    <t>0500</t>
  </si>
  <si>
    <t>51. I - Accommodation and food service activities</t>
  </si>
  <si>
    <t>0510</t>
  </si>
  <si>
    <t>52. L - Real estate activities</t>
  </si>
  <si>
    <t>0520</t>
  </si>
  <si>
    <t>53. Exposures towards sectors other than those that highly contribute to climate change*</t>
  </si>
  <si>
    <t>0530</t>
  </si>
  <si>
    <t>54. K - Financial and insurance activities</t>
  </si>
  <si>
    <t>0540</t>
  </si>
  <si>
    <t>55. Exposures to other sectors (NACE codes J, M - U)</t>
  </si>
  <si>
    <t>0550</t>
  </si>
  <si>
    <t>56. TOTAL</t>
  </si>
  <si>
    <t>0560</t>
  </si>
  <si>
    <t>a. Total gross carrying amount</t>
  </si>
  <si>
    <t>Level of energy efficiency (EP score in kWh/m² of collateral)</t>
  </si>
  <si>
    <t>Level of energy efficiency (EPC label of collateral)</t>
  </si>
  <si>
    <t>o. Without EPC label of collateral</t>
  </si>
  <si>
    <t>b. 0; &lt;= 100</t>
  </si>
  <si>
    <t>c. &gt; 100; &lt;= 200</t>
  </si>
  <si>
    <t>d. &gt; 200; &lt;= 300</t>
  </si>
  <si>
    <t>e. &gt; 300; &lt;= 400</t>
  </si>
  <si>
    <t>f. &gt; 400; &lt;= 500</t>
  </si>
  <si>
    <t>g. &gt; 500</t>
  </si>
  <si>
    <t>h. A</t>
  </si>
  <si>
    <t>i. B</t>
  </si>
  <si>
    <t>j. C</t>
  </si>
  <si>
    <t>k. D</t>
  </si>
  <si>
    <t>l. E</t>
  </si>
  <si>
    <t>m. F</t>
  </si>
  <si>
    <t>n. G</t>
  </si>
  <si>
    <t>p. Of which level of energy efficiency (EP score in kWh/m² of collateral) estimated</t>
  </si>
  <si>
    <t>1. Total EU area</t>
  </si>
  <si>
    <t>2. Of which Loans collateralised by commercial immovable property</t>
  </si>
  <si>
    <t>3. Of which Loans collateralised by residential immovable property</t>
  </si>
  <si>
    <t>4. Of which Collateral obtained by taking possession: residential and commercial immovable properties</t>
  </si>
  <si>
    <t>5. Of which Level of energy efficiency (EP score in kWh/m² of collateral) estimated</t>
  </si>
  <si>
    <t>6. Total non-EU area</t>
  </si>
  <si>
    <t>7. Of which Loans collateralised by commercial immovable property</t>
  </si>
  <si>
    <t>8. Of which Loans collateralised by residential immovable property</t>
  </si>
  <si>
    <t>9. Of which Collateral obtained by taking possession: residential and commercial immovable properties</t>
  </si>
  <si>
    <t>10. Of which Level of energy efficiency (EP score in kWh/m² of collateral) estimated</t>
  </si>
  <si>
    <t>a. Sector</t>
  </si>
  <si>
    <t>b. NACE Sectors (a minima)</t>
  </si>
  <si>
    <t>d. Alignment metric**</t>
  </si>
  <si>
    <t>c. Portfolio gross carrying amount</t>
  </si>
  <si>
    <t>e. Year of reference</t>
  </si>
  <si>
    <t>f. Distance to IEA NZE2050 in % ***</t>
  </si>
  <si>
    <t>g. Target (year of reference + 3 years)</t>
  </si>
  <si>
    <t>a. Gross carrying amount (aggregate)</t>
  </si>
  <si>
    <t>b. Gross carrying amount towards the counterparties compared to total gross carrying amount (aggregate)*</t>
  </si>
  <si>
    <t>d. Weighted average maturity</t>
  </si>
  <si>
    <t>e. Number of top 20 polluting firms included</t>
  </si>
  <si>
    <t>1. Counterparty</t>
  </si>
  <si>
    <t>Geographical area subject to climate change physical risk</t>
  </si>
  <si>
    <t>b. Gross carrying amount</t>
  </si>
  <si>
    <t>Of which exposures sensitive to impact from climate change physical events</t>
  </si>
  <si>
    <t>Breakdown by maturity bucket</t>
  </si>
  <si>
    <t>h. of which exposures sensitive to impact from chronic climate change events</t>
  </si>
  <si>
    <t>i. Of which exposures sensitive to impact from acute climate change events</t>
  </si>
  <si>
    <t>j. Of which exposures sensitive to impact both from chronic and acute climate change events</t>
  </si>
  <si>
    <t>k. Of which Stage 2 exposures</t>
  </si>
  <si>
    <t>l. Of which non-performing exposures</t>
  </si>
  <si>
    <t>m. Accumulated impairment, accumulated negative changes in fair value due to credit risk and provisions</t>
  </si>
  <si>
    <t>c. &lt;= 5 years</t>
  </si>
  <si>
    <t>d. &gt; 5 year &lt;= 10 years</t>
  </si>
  <si>
    <t>e. &gt; 10 year &lt;= 20 years</t>
  </si>
  <si>
    <t>f. &gt; 20 years</t>
  </si>
  <si>
    <t>g. Average weighted maturity</t>
  </si>
  <si>
    <t>n. Of which Stage 2 exposures</t>
  </si>
  <si>
    <t>o. Of which non-performing exposures</t>
  </si>
  <si>
    <t>1. A - Agriculture, forestry and fishing</t>
  </si>
  <si>
    <t>2. B - Mining and quarrying</t>
  </si>
  <si>
    <t>3. C - Manufacturing</t>
  </si>
  <si>
    <t>4. D - Electricity, gas, steam and air conditioning supply</t>
  </si>
  <si>
    <t>5. E - Water supply; sewerage, waste management and remediation activities</t>
  </si>
  <si>
    <t>6. F - Construction</t>
  </si>
  <si>
    <t>7. G - Wholesale and retail trade; repair of motor vehicles and motorcycles</t>
  </si>
  <si>
    <t>8. H - Transportation and storage</t>
  </si>
  <si>
    <t>9. L - Real estate activities</t>
  </si>
  <si>
    <t>10. Loans collateralised by residential immovable property</t>
  </si>
  <si>
    <t>11. Loans collateralised by commercial immovable property</t>
  </si>
  <si>
    <t>12. Repossessed collaterals</t>
  </si>
  <si>
    <t>a. Other relevant sectors (breakdown below where relevant)</t>
  </si>
  <si>
    <t>of which exposures sensitive to impact from climate change physical events</t>
  </si>
  <si>
    <t>h. Of which exposures sensitive to impact from chronic climate change events</t>
  </si>
  <si>
    <t>0005</t>
  </si>
  <si>
    <t>http://www.eba.europa.eu/xbrl/crr/dict/dom/CT:x644</t>
  </si>
  <si>
    <t>eba_CT:x644</t>
  </si>
  <si>
    <t>Non-financial corporations, of which Loans collateralised by commercial immovable property</t>
  </si>
  <si>
    <t>http://www.eba.europa.eu/xbrl/crr/dict/dom/CT:x20</t>
  </si>
  <si>
    <t>eba_CT:x20</t>
  </si>
  <si>
    <t>http://www.eba.europa.eu/xbrl/crr/dict/dom/CT:x645</t>
  </si>
  <si>
    <t>eba_CT:x645</t>
  </si>
  <si>
    <t>Households, of which Loans collateralised by residential immovable property</t>
  </si>
  <si>
    <t>http://www.eba.europa.eu/xbrl/crr/dict/dom/CT:x646</t>
  </si>
  <si>
    <t>eba_CT:x646</t>
  </si>
  <si>
    <t>Households, of which building renovation loans</t>
  </si>
  <si>
    <t>http://www.eba.europa.eu/xbrl/crr/dict/dom/CT:x5</t>
  </si>
  <si>
    <t>eba_CT:x5</t>
  </si>
  <si>
    <t>http://www.eba.europa.eu/xbrl/crr/dict/dom/CT:x8</t>
  </si>
  <si>
    <t>eba_CT:x8</t>
  </si>
  <si>
    <t>Financial corporations</t>
  </si>
  <si>
    <t>http://www.eba.europa.eu/xbrl/crr/dict/dom/CT:x647</t>
  </si>
  <si>
    <t>eba_CT:x647</t>
  </si>
  <si>
    <t>Counterparties other than financial corporations, non-financial corporations and households</t>
  </si>
  <si>
    <t>http://www.eba.europa.eu/xbrl/crr/dict/dom/MC:x1281</t>
  </si>
  <si>
    <t>eba_MC:x1281</t>
  </si>
  <si>
    <t>Loans</t>
  </si>
  <si>
    <t>http://www.eba.europa.eu/xbrl/crr/dict/dom/MC:x1282</t>
  </si>
  <si>
    <t>eba_MC:x1282</t>
  </si>
  <si>
    <t>Bonds</t>
  </si>
  <si>
    <t>http://www.eba.europa.eu/xbrl/crr/dict/dom/NC:U99</t>
  </si>
  <si>
    <t>eba_NC:U99</t>
  </si>
  <si>
    <t>U99 - Activities of extraterritorial organisations and bodies</t>
  </si>
  <si>
    <t>http://www.eba.europa.eu/xbrl/crr/dict/dom/NC:U</t>
  </si>
  <si>
    <t>eba_NC:U</t>
  </si>
  <si>
    <t>U - Activities of extraterritorial organisations and bodies</t>
  </si>
  <si>
    <t>http://www.eba.europa.eu/xbrl/crr/dict/dom/NC:T98_2</t>
  </si>
  <si>
    <t>eba_NC:T98_2</t>
  </si>
  <si>
    <t>T98.2 - Undifferentiated service-producing activities of private households for own use</t>
  </si>
  <si>
    <t>http://www.eba.europa.eu/xbrl/crr/dict/dom/NC:T98_1</t>
  </si>
  <si>
    <t>eba_NC:T98_1</t>
  </si>
  <si>
    <t>T98.1 - Undifferentiated goods-producing activities of private households for own use</t>
  </si>
  <si>
    <t>http://www.eba.europa.eu/xbrl/crr/dict/dom/NC:T98</t>
  </si>
  <si>
    <t>eba_NC:T98</t>
  </si>
  <si>
    <t>T98 - Undifferentiated goods- and services-producing activities of private households for own use</t>
  </si>
  <si>
    <t>http://www.eba.europa.eu/xbrl/crr/dict/dom/NC:T97</t>
  </si>
  <si>
    <t>eba_NC:T97</t>
  </si>
  <si>
    <t>T97 - Activities of households as employers of domestic personnel</t>
  </si>
  <si>
    <t>http://www.eba.europa.eu/xbrl/crr/dict/dom/NC:T</t>
  </si>
  <si>
    <t>eba_NC:T</t>
  </si>
  <si>
    <t>T - Activities of households as employers; undifferentiated goods and services-producing activities of households for own use</t>
  </si>
  <si>
    <t>http://www.eba.europa.eu/xbrl/crr/dict/dom/NC:S96_09</t>
  </si>
  <si>
    <t>eba_NC:S96_09</t>
  </si>
  <si>
    <t>S96.09 - Other personal service activities n.e.c.</t>
  </si>
  <si>
    <t>http://www.eba.europa.eu/xbrl/crr/dict/dom/NC:S96_04</t>
  </si>
  <si>
    <t>eba_NC:S96_04</t>
  </si>
  <si>
    <t>S96.04 - Physical well-being activities</t>
  </si>
  <si>
    <t>http://www.eba.europa.eu/xbrl/crr/dict/dom/NC:S96_03</t>
  </si>
  <si>
    <t>eba_NC:S96_03</t>
  </si>
  <si>
    <t>S96.03 - Funeral and related activities</t>
  </si>
  <si>
    <t>http://www.eba.europa.eu/xbrl/crr/dict/dom/NC:S96_02</t>
  </si>
  <si>
    <t>eba_NC:S96_02</t>
  </si>
  <si>
    <t>S96.02 - Hairdressing and other beauty treatment</t>
  </si>
  <si>
    <t>http://www.eba.europa.eu/xbrl/crr/dict/dom/NC:S96_01</t>
  </si>
  <si>
    <t>eba_NC:S96_01</t>
  </si>
  <si>
    <t>S96.01 - Washing and (dry-)cleaning of textile and fur products</t>
  </si>
  <si>
    <t>http://www.eba.europa.eu/xbrl/crr/dict/dom/NC:S96</t>
  </si>
  <si>
    <t>eba_NC:S96</t>
  </si>
  <si>
    <t>S96 - Other personal service activities</t>
  </si>
  <si>
    <t>http://www.eba.europa.eu/xbrl/crr/dict/dom/NC:S95_29</t>
  </si>
  <si>
    <t>eba_NC:S95_29</t>
  </si>
  <si>
    <t>S95.29 - Repair of other personal and household goods</t>
  </si>
  <si>
    <t>http://www.eba.europa.eu/xbrl/crr/dict/dom/NC:S95_25</t>
  </si>
  <si>
    <t>eba_NC:S95_25</t>
  </si>
  <si>
    <t>S95.25 - Repair of watches, clocks and jewellery</t>
  </si>
  <si>
    <t>http://www.eba.europa.eu/xbrl/crr/dict/dom/NC:S95_24</t>
  </si>
  <si>
    <t>eba_NC:S95_24</t>
  </si>
  <si>
    <t>S95.24 - Repair of furniture and home furnishings</t>
  </si>
  <si>
    <t>http://www.eba.europa.eu/xbrl/crr/dict/dom/NC:S95_23</t>
  </si>
  <si>
    <t>eba_NC:S95_23</t>
  </si>
  <si>
    <t>S95.23 - Repair of footwear and leather goods</t>
  </si>
  <si>
    <t>http://www.eba.europa.eu/xbrl/crr/dict/dom/NC:S95_22</t>
  </si>
  <si>
    <t>eba_NC:S95_22</t>
  </si>
  <si>
    <t>S95.22 - Repair of household appliances and home and garden equipment</t>
  </si>
  <si>
    <t>http://www.eba.europa.eu/xbrl/crr/dict/dom/NC:S95_21</t>
  </si>
  <si>
    <t>eba_NC:S95_21</t>
  </si>
  <si>
    <t>S95.21 - Repair of consumer electronics</t>
  </si>
  <si>
    <t>http://www.eba.europa.eu/xbrl/crr/dict/dom/NC:S95_2</t>
  </si>
  <si>
    <t>eba_NC:S95_2</t>
  </si>
  <si>
    <t>S95.2 - Repair of personal and household goods</t>
  </si>
  <si>
    <t>http://www.eba.europa.eu/xbrl/crr/dict/dom/NC:S95_12</t>
  </si>
  <si>
    <t>eba_NC:S95_12</t>
  </si>
  <si>
    <t>S95.12 - Repair of communication equipment</t>
  </si>
  <si>
    <t>http://www.eba.europa.eu/xbrl/crr/dict/dom/NC:S95_11</t>
  </si>
  <si>
    <t>eba_NC:S95_11</t>
  </si>
  <si>
    <t>S95.11 - Repair of computers and peripheral equipment</t>
  </si>
  <si>
    <t>http://www.eba.europa.eu/xbrl/crr/dict/dom/NC:S95_1</t>
  </si>
  <si>
    <t>eba_NC:S95_1</t>
  </si>
  <si>
    <t>S95.1 - Repair of computers and communication equipment</t>
  </si>
  <si>
    <t>http://www.eba.europa.eu/xbrl/crr/dict/dom/NC:S95</t>
  </si>
  <si>
    <t>eba_NC:S95</t>
  </si>
  <si>
    <t>S95 - Repair of computers and personal and household goods</t>
  </si>
  <si>
    <t>http://www.eba.europa.eu/xbrl/crr/dict/dom/NC:S94_99</t>
  </si>
  <si>
    <t>eba_NC:S94_99</t>
  </si>
  <si>
    <t>S94.99 - Activities of other membership organisations n.e.c.</t>
  </si>
  <si>
    <t>http://www.eba.europa.eu/xbrl/crr/dict/dom/NC:S94_92</t>
  </si>
  <si>
    <t>eba_NC:S94_92</t>
  </si>
  <si>
    <t>S94.92 - Activities of political organisations</t>
  </si>
  <si>
    <t>http://www.eba.europa.eu/xbrl/crr/dict/dom/NC:S94_91</t>
  </si>
  <si>
    <t>eba_NC:S94_91</t>
  </si>
  <si>
    <t>S94.91 - Activities of religious organisations</t>
  </si>
  <si>
    <t>http://www.eba.europa.eu/xbrl/crr/dict/dom/NC:S94_9</t>
  </si>
  <si>
    <t>eba_NC:S94_9</t>
  </si>
  <si>
    <t>S94.9 - Activities of other membership organisations</t>
  </si>
  <si>
    <t>http://www.eba.europa.eu/xbrl/crr/dict/dom/NC:S94_2</t>
  </si>
  <si>
    <t>eba_NC:S94_2</t>
  </si>
  <si>
    <t>S94.2 - Activities of trade unions</t>
  </si>
  <si>
    <t>http://www.eba.europa.eu/xbrl/crr/dict/dom/NC:S94_12</t>
  </si>
  <si>
    <t>eba_NC:S94_12</t>
  </si>
  <si>
    <t>S94.12 - Activities of professional membership organisations</t>
  </si>
  <si>
    <t>http://www.eba.europa.eu/xbrl/crr/dict/dom/NC:S94_11</t>
  </si>
  <si>
    <t>eba_NC:S94_11</t>
  </si>
  <si>
    <t>S94.11 - Activities of business and employers membership organisations</t>
  </si>
  <si>
    <t>http://www.eba.europa.eu/xbrl/crr/dict/dom/NC:S94_1</t>
  </si>
  <si>
    <t>eba_NC:S94_1</t>
  </si>
  <si>
    <t>S94.1 - Activities of business, employers and professional membership organisations</t>
  </si>
  <si>
    <t>http://www.eba.europa.eu/xbrl/crr/dict/dom/NC:S94</t>
  </si>
  <si>
    <t>eba_NC:S94</t>
  </si>
  <si>
    <t>S94 - Activities of membership organisations</t>
  </si>
  <si>
    <t>http://www.eba.europa.eu/xbrl/crr/dict/dom/NC:S</t>
  </si>
  <si>
    <t>eba_NC:S</t>
  </si>
  <si>
    <t>S - Other services</t>
  </si>
  <si>
    <t>http://www.eba.europa.eu/xbrl/crr/dict/dom/NC:R93_29</t>
  </si>
  <si>
    <t>eba_NC:R93_29</t>
  </si>
  <si>
    <t>R93.29 - Other amusement and recreation activities</t>
  </si>
  <si>
    <t>http://www.eba.europa.eu/xbrl/crr/dict/dom/NC:R93_21</t>
  </si>
  <si>
    <t>eba_NC:R93_21</t>
  </si>
  <si>
    <t>R93.21 - Activities of amusement parks and theme parks</t>
  </si>
  <si>
    <t>http://www.eba.europa.eu/xbrl/crr/dict/dom/NC:R93_2</t>
  </si>
  <si>
    <t>eba_NC:R93_2</t>
  </si>
  <si>
    <t>R93.2 - Amusement and recreation activities</t>
  </si>
  <si>
    <t>http://www.eba.europa.eu/xbrl/crr/dict/dom/NC:R93_19</t>
  </si>
  <si>
    <t>eba_NC:R93_19</t>
  </si>
  <si>
    <t>R93.19 - Other sports activities</t>
  </si>
  <si>
    <t>http://www.eba.europa.eu/xbrl/crr/dict/dom/NC:R93_13</t>
  </si>
  <si>
    <t>eba_NC:R93_13</t>
  </si>
  <si>
    <t>R93.13 - Fitness facilities</t>
  </si>
  <si>
    <t>http://www.eba.europa.eu/xbrl/crr/dict/dom/NC:R93_12</t>
  </si>
  <si>
    <t>eba_NC:R93_12</t>
  </si>
  <si>
    <t>R93.12 - Activities of sports clubs</t>
  </si>
  <si>
    <t>http://www.eba.europa.eu/xbrl/crr/dict/dom/NC:R93_11</t>
  </si>
  <si>
    <t>eba_NC:R93_11</t>
  </si>
  <si>
    <t>R93.11 - Operation of sports facilities</t>
  </si>
  <si>
    <t>http://www.eba.europa.eu/xbrl/crr/dict/dom/NC:R93_1</t>
  </si>
  <si>
    <t>eba_NC:R93_1</t>
  </si>
  <si>
    <t>R93.1 - Sports activities</t>
  </si>
  <si>
    <t>http://www.eba.europa.eu/xbrl/crr/dict/dom/NC:R93</t>
  </si>
  <si>
    <t>eba_NC:R93</t>
  </si>
  <si>
    <t>R93 - Sports activities and amusement and recreation activities</t>
  </si>
  <si>
    <t>http://www.eba.europa.eu/xbrl/crr/dict/dom/NC:R92</t>
  </si>
  <si>
    <t>eba_NC:R92</t>
  </si>
  <si>
    <t>R92 - Gambling and betting activities</t>
  </si>
  <si>
    <t>http://www.eba.europa.eu/xbrl/crr/dict/dom/NC:R91_04</t>
  </si>
  <si>
    <t>eba_NC:R91_04</t>
  </si>
  <si>
    <t>R91.04 - Botanical and zoological gardens and nature reserves activities</t>
  </si>
  <si>
    <t>http://www.eba.europa.eu/xbrl/crr/dict/dom/NC:R91_03</t>
  </si>
  <si>
    <t>eba_NC:R91_03</t>
  </si>
  <si>
    <t>R91.03 - Operation of historical sites and buildings and similar visitor attractions</t>
  </si>
  <si>
    <t>http://www.eba.europa.eu/xbrl/crr/dict/dom/NC:R91_02</t>
  </si>
  <si>
    <t>eba_NC:R91_02</t>
  </si>
  <si>
    <t>R91.02 - Museums activities</t>
  </si>
  <si>
    <t>http://www.eba.europa.eu/xbrl/crr/dict/dom/NC:R91_01</t>
  </si>
  <si>
    <t>eba_NC:R91_01</t>
  </si>
  <si>
    <t>R91.01 - Library and archives activities</t>
  </si>
  <si>
    <t>http://www.eba.europa.eu/xbrl/crr/dict/dom/NC:R91</t>
  </si>
  <si>
    <t>eba_NC:R91</t>
  </si>
  <si>
    <t>R91 - Libraries, archives, museums and other cultural activities</t>
  </si>
  <si>
    <t>http://www.eba.europa.eu/xbrl/crr/dict/dom/NC:R90_04</t>
  </si>
  <si>
    <t>eba_NC:R90_04</t>
  </si>
  <si>
    <t>R90.04 - Operation of arts facilities</t>
  </si>
  <si>
    <t>http://www.eba.europa.eu/xbrl/crr/dict/dom/NC:R90_03</t>
  </si>
  <si>
    <t>eba_NC:R90_03</t>
  </si>
  <si>
    <t>R90.03 - Artistic creation</t>
  </si>
  <si>
    <t>http://www.eba.europa.eu/xbrl/crr/dict/dom/NC:R90_02</t>
  </si>
  <si>
    <t>eba_NC:R90_02</t>
  </si>
  <si>
    <t>R90.02 - Support activities to performing arts</t>
  </si>
  <si>
    <t>http://www.eba.europa.eu/xbrl/crr/dict/dom/NC:R90_01</t>
  </si>
  <si>
    <t>eba_NC:R90_01</t>
  </si>
  <si>
    <t>R90.01 - Performing arts</t>
  </si>
  <si>
    <t>http://www.eba.europa.eu/xbrl/crr/dict/dom/NC:R90</t>
  </si>
  <si>
    <t>eba_NC:R90</t>
  </si>
  <si>
    <t>R90 - Creative, arts and entertainment activities</t>
  </si>
  <si>
    <t>http://www.eba.europa.eu/xbrl/crr/dict/dom/NC:R</t>
  </si>
  <si>
    <t>eba_NC:R</t>
  </si>
  <si>
    <t>R - Arts, entertainment and recreation</t>
  </si>
  <si>
    <t>http://www.eba.europa.eu/xbrl/crr/dict/dom/NC:Q88_99</t>
  </si>
  <si>
    <t>eba_NC:Q88_99</t>
  </si>
  <si>
    <t>Q88.99 - Other social work activities without accommodation n.e.c.</t>
  </si>
  <si>
    <t>http://www.eba.europa.eu/xbrl/crr/dict/dom/NC:Q88_91</t>
  </si>
  <si>
    <t>eba_NC:Q88_91</t>
  </si>
  <si>
    <t>Q88.91 - Child day-care activities</t>
  </si>
  <si>
    <t>http://www.eba.europa.eu/xbrl/crr/dict/dom/NC:Q88_9</t>
  </si>
  <si>
    <t>eba_NC:Q88_9</t>
  </si>
  <si>
    <t>Q88.9 - Other social work activities without accommodation</t>
  </si>
  <si>
    <t>http://www.eba.europa.eu/xbrl/crr/dict/dom/NC:Q88_1</t>
  </si>
  <si>
    <t>eba_NC:Q88_1</t>
  </si>
  <si>
    <t>Q88.1 - Social work activities without accommodation for the elderly and disabled</t>
  </si>
  <si>
    <t>http://www.eba.europa.eu/xbrl/crr/dict/dom/NC:Q88</t>
  </si>
  <si>
    <t>eba_NC:Q88</t>
  </si>
  <si>
    <t>Q88 - Social work activities without accommodation</t>
  </si>
  <si>
    <t>http://www.eba.europa.eu/xbrl/crr/dict/dom/NC:Q87_9</t>
  </si>
  <si>
    <t>eba_NC:Q87_9</t>
  </si>
  <si>
    <t>Q87.9 - Other residential care activities</t>
  </si>
  <si>
    <t>http://www.eba.europa.eu/xbrl/crr/dict/dom/NC:Q87_3</t>
  </si>
  <si>
    <t>eba_NC:Q87_3</t>
  </si>
  <si>
    <t>Q87.3 - Residential care activities for the elderly and disabled</t>
  </si>
  <si>
    <t>http://www.eba.europa.eu/xbrl/crr/dict/dom/NC:Q87_2</t>
  </si>
  <si>
    <t>eba_NC:Q87_2</t>
  </si>
  <si>
    <t>Q87.2 - Residential care activities for mental retardation, mental health and substance abuse</t>
  </si>
  <si>
    <t>http://www.eba.europa.eu/xbrl/crr/dict/dom/NC:Q87_1</t>
  </si>
  <si>
    <t>eba_NC:Q87_1</t>
  </si>
  <si>
    <t>Q87.1 - Residential nursing care activities</t>
  </si>
  <si>
    <t>http://www.eba.europa.eu/xbrl/crr/dict/dom/NC:Q87</t>
  </si>
  <si>
    <t>eba_NC:Q87</t>
  </si>
  <si>
    <t>Q87 - Residential care activities</t>
  </si>
  <si>
    <t>http://www.eba.europa.eu/xbrl/crr/dict/dom/NC:Q86_9</t>
  </si>
  <si>
    <t>eba_NC:Q86_9</t>
  </si>
  <si>
    <t>Q86.9 - Other human health activities</t>
  </si>
  <si>
    <t>http://www.eba.europa.eu/xbrl/crr/dict/dom/NC:Q86_23</t>
  </si>
  <si>
    <t>eba_NC:Q86_23</t>
  </si>
  <si>
    <t>Q86.23 - Dental practice activities</t>
  </si>
  <si>
    <t>http://www.eba.europa.eu/xbrl/crr/dict/dom/NC:Q86_22</t>
  </si>
  <si>
    <t>eba_NC:Q86_22</t>
  </si>
  <si>
    <t>Q86.22 - Specialist medical practice activities</t>
  </si>
  <si>
    <t>http://www.eba.europa.eu/xbrl/crr/dict/dom/NC:Q86_21</t>
  </si>
  <si>
    <t>eba_NC:Q86_21</t>
  </si>
  <si>
    <t>Q86.21 - General medical practice activities</t>
  </si>
  <si>
    <t>http://www.eba.europa.eu/xbrl/crr/dict/dom/NC:Q86_2</t>
  </si>
  <si>
    <t>eba_NC:Q86_2</t>
  </si>
  <si>
    <t>Q86.2 - Medical and dental practice activities</t>
  </si>
  <si>
    <t>http://www.eba.europa.eu/xbrl/crr/dict/dom/NC:Q86_1</t>
  </si>
  <si>
    <t>eba_NC:Q86_1</t>
  </si>
  <si>
    <t>Q86.1 - Hospital activities</t>
  </si>
  <si>
    <t>http://www.eba.europa.eu/xbrl/crr/dict/dom/NC:Q86</t>
  </si>
  <si>
    <t>eba_NC:Q86</t>
  </si>
  <si>
    <t>Q86 - Human health activities</t>
  </si>
  <si>
    <t>http://www.eba.europa.eu/xbrl/crr/dict/dom/NC:Q</t>
  </si>
  <si>
    <t>eba_NC:Q</t>
  </si>
  <si>
    <t>Q - Human health services and social work activities</t>
  </si>
  <si>
    <t>http://www.eba.europa.eu/xbrl/crr/dict/dom/NC:P85_6</t>
  </si>
  <si>
    <t>eba_NC:P85_6</t>
  </si>
  <si>
    <t>P85.6 - Educational support activities</t>
  </si>
  <si>
    <t>http://www.eba.europa.eu/xbrl/crr/dict/dom/NC:P85_59</t>
  </si>
  <si>
    <t>eba_NC:P85_59</t>
  </si>
  <si>
    <t>P85.59 - Other education n.e.c.</t>
  </si>
  <si>
    <t>http://www.eba.europa.eu/xbrl/crr/dict/dom/NC:P85_53</t>
  </si>
  <si>
    <t>eba_NC:P85_53</t>
  </si>
  <si>
    <t>P85.53 - Driving school activities</t>
  </si>
  <si>
    <t>http://www.eba.europa.eu/xbrl/crr/dict/dom/NC:P85_52</t>
  </si>
  <si>
    <t>eba_NC:P85_52</t>
  </si>
  <si>
    <t>P85.52 - Cultural education</t>
  </si>
  <si>
    <t>http://www.eba.europa.eu/xbrl/crr/dict/dom/NC:P85_51</t>
  </si>
  <si>
    <t>eba_NC:P85_51</t>
  </si>
  <si>
    <t>P85.51 - Sports and recreation education</t>
  </si>
  <si>
    <t>http://www.eba.europa.eu/xbrl/crr/dict/dom/NC:P85_5</t>
  </si>
  <si>
    <t>eba_NC:P85_5</t>
  </si>
  <si>
    <t>P85.5 - Other education</t>
  </si>
  <si>
    <t>http://www.eba.europa.eu/xbrl/crr/dict/dom/NC:P85_42</t>
  </si>
  <si>
    <t>eba_NC:P85_42</t>
  </si>
  <si>
    <t>P85.42 - Tertiary education</t>
  </si>
  <si>
    <t>http://www.eba.europa.eu/xbrl/crr/dict/dom/NC:P85_41</t>
  </si>
  <si>
    <t>eba_NC:P85_41</t>
  </si>
  <si>
    <t>P85.41 - Post-secondary non-tertiary education</t>
  </si>
  <si>
    <t>http://www.eba.europa.eu/xbrl/crr/dict/dom/NC:P85_4</t>
  </si>
  <si>
    <t>eba_NC:P85_4</t>
  </si>
  <si>
    <t>P85.4 - Higher education</t>
  </si>
  <si>
    <t>http://www.eba.europa.eu/xbrl/crr/dict/dom/NC:P85_32</t>
  </si>
  <si>
    <t>eba_NC:P85_32</t>
  </si>
  <si>
    <t>P85.32 - Technical and vocational secondary education</t>
  </si>
  <si>
    <t>http://www.eba.europa.eu/xbrl/crr/dict/dom/NC:P85_31</t>
  </si>
  <si>
    <t>eba_NC:P85_31</t>
  </si>
  <si>
    <t>P85.31 - General secondary education</t>
  </si>
  <si>
    <t>http://www.eba.europa.eu/xbrl/crr/dict/dom/NC:P85_3</t>
  </si>
  <si>
    <t>eba_NC:P85_3</t>
  </si>
  <si>
    <t>P85.3 - Secondary education</t>
  </si>
  <si>
    <t>http://www.eba.europa.eu/xbrl/crr/dict/dom/NC:P85_2</t>
  </si>
  <si>
    <t>eba_NC:P85_2</t>
  </si>
  <si>
    <t>P85.2 - Primary education</t>
  </si>
  <si>
    <t>http://www.eba.europa.eu/xbrl/crr/dict/dom/NC:P85_1</t>
  </si>
  <si>
    <t>eba_NC:P85_1</t>
  </si>
  <si>
    <t>P85.1 - Pre-primary education</t>
  </si>
  <si>
    <t>http://www.eba.europa.eu/xbrl/crr/dict/dom/NC:P85</t>
  </si>
  <si>
    <t>eba_NC:P85</t>
  </si>
  <si>
    <t>P85 - Education</t>
  </si>
  <si>
    <t>http://www.eba.europa.eu/xbrl/crr/dict/dom/NC:P</t>
  </si>
  <si>
    <t>eba_NC:P</t>
  </si>
  <si>
    <t>P - Education</t>
  </si>
  <si>
    <t>http://www.eba.europa.eu/xbrl/crr/dict/dom/NC:O84_3</t>
  </si>
  <si>
    <t>eba_NC:O84_3</t>
  </si>
  <si>
    <t>O84.3 - Compulsory social security activities</t>
  </si>
  <si>
    <t>http://www.eba.europa.eu/xbrl/crr/dict/dom/NC:O84_25</t>
  </si>
  <si>
    <t>eba_NC:O84_25</t>
  </si>
  <si>
    <t>O84.25 - Fire service activities</t>
  </si>
  <si>
    <t>http://www.eba.europa.eu/xbrl/crr/dict/dom/NC:O84_24</t>
  </si>
  <si>
    <t>eba_NC:O84_24</t>
  </si>
  <si>
    <t>O84.24 - Public order and safety activities</t>
  </si>
  <si>
    <t>http://www.eba.europa.eu/xbrl/crr/dict/dom/NC:O84_23</t>
  </si>
  <si>
    <t>eba_NC:O84_23</t>
  </si>
  <si>
    <t>O84.23 - Justice and judicial activities</t>
  </si>
  <si>
    <t>http://www.eba.europa.eu/xbrl/crr/dict/dom/NC:O84_22</t>
  </si>
  <si>
    <t>eba_NC:O84_22</t>
  </si>
  <si>
    <t>O84.22 - Defence activities</t>
  </si>
  <si>
    <t>http://www.eba.europa.eu/xbrl/crr/dict/dom/NC:O84_21</t>
  </si>
  <si>
    <t>eba_NC:O84_21</t>
  </si>
  <si>
    <t>O84.21 - Foreign affairs</t>
  </si>
  <si>
    <t>http://www.eba.europa.eu/xbrl/crr/dict/dom/NC:O84_2</t>
  </si>
  <si>
    <t>eba_NC:O84_2</t>
  </si>
  <si>
    <t>O84.2 - Provision of services to the community as a whole</t>
  </si>
  <si>
    <t>http://www.eba.europa.eu/xbrl/crr/dict/dom/NC:O84_13</t>
  </si>
  <si>
    <t>eba_NC:O84_13</t>
  </si>
  <si>
    <t>O84.13 - Regulation of and contribution to more efficient operation of businesses</t>
  </si>
  <si>
    <t>http://www.eba.europa.eu/xbrl/crr/dict/dom/NC:O84_12</t>
  </si>
  <si>
    <t>eba_NC:O84_12</t>
  </si>
  <si>
    <t>O84.12 - Regulation of the activities of providing health care, education, cultural services and other social services, excluding social security</t>
  </si>
  <si>
    <t>http://www.eba.europa.eu/xbrl/crr/dict/dom/NC:O84_11</t>
  </si>
  <si>
    <t>eba_NC:O84_11</t>
  </si>
  <si>
    <t>O84.11 - General public administration activities</t>
  </si>
  <si>
    <t>http://www.eba.europa.eu/xbrl/crr/dict/dom/NC:O84_1</t>
  </si>
  <si>
    <t>eba_NC:O84_1</t>
  </si>
  <si>
    <t>O84.1 - Administration of the State and the economic and social policy of the community</t>
  </si>
  <si>
    <t>http://www.eba.europa.eu/xbrl/crr/dict/dom/NC:O84</t>
  </si>
  <si>
    <t>eba_NC:O84</t>
  </si>
  <si>
    <t>O84 - Public administration and defence; compulsory social security</t>
  </si>
  <si>
    <t>http://www.eba.europa.eu/xbrl/crr/dict/dom/NC:O</t>
  </si>
  <si>
    <t>eba_NC:O</t>
  </si>
  <si>
    <t>O - Public administration and defence, compulsory social security</t>
  </si>
  <si>
    <t>http://www.eba.europa.eu/xbrl/crr/dict/dom/NC:N82_99</t>
  </si>
  <si>
    <t>eba_NC:N82_99</t>
  </si>
  <si>
    <t>N82.99 - Other business support service activities n.e.c.</t>
  </si>
  <si>
    <t>http://www.eba.europa.eu/xbrl/crr/dict/dom/NC:N82_92</t>
  </si>
  <si>
    <t>eba_NC:N82_92</t>
  </si>
  <si>
    <t>N82.92 - Packaging activities</t>
  </si>
  <si>
    <t>http://www.eba.europa.eu/xbrl/crr/dict/dom/NC:N82_91</t>
  </si>
  <si>
    <t>eba_NC:N82_91</t>
  </si>
  <si>
    <t>N82.91 - Activities of collection agencies and credit bureaus</t>
  </si>
  <si>
    <t>http://www.eba.europa.eu/xbrl/crr/dict/dom/NC:N82_9</t>
  </si>
  <si>
    <t>eba_NC:N82_9</t>
  </si>
  <si>
    <t>N82.9 - Business support service activities n.e.c.</t>
  </si>
  <si>
    <t>http://www.eba.europa.eu/xbrl/crr/dict/dom/NC:N82_3</t>
  </si>
  <si>
    <t>eba_NC:N82_3</t>
  </si>
  <si>
    <t>N82.3 - Organisation of conventions and trade shows</t>
  </si>
  <si>
    <t>http://www.eba.europa.eu/xbrl/crr/dict/dom/NC:N82_2</t>
  </si>
  <si>
    <t>eba_NC:N82_2</t>
  </si>
  <si>
    <t>N82.2 - Activities of call centres</t>
  </si>
  <si>
    <t>http://www.eba.europa.eu/xbrl/crr/dict/dom/NC:N82_19</t>
  </si>
  <si>
    <t>eba_NC:N82_19</t>
  </si>
  <si>
    <t>N82.19 - Photocopying, document preparation and other specialised office support activities</t>
  </si>
  <si>
    <t>http://www.eba.europa.eu/xbrl/crr/dict/dom/NC:N82_11</t>
  </si>
  <si>
    <t>eba_NC:N82_11</t>
  </si>
  <si>
    <t>N82.11 - Combined office administrative service activities</t>
  </si>
  <si>
    <t>http://www.eba.europa.eu/xbrl/crr/dict/dom/NC:N82_1</t>
  </si>
  <si>
    <t>eba_NC:N82_1</t>
  </si>
  <si>
    <t>N82.1 - Office administrative and support activities</t>
  </si>
  <si>
    <t>http://www.eba.europa.eu/xbrl/crr/dict/dom/NC:N82</t>
  </si>
  <si>
    <t>eba_NC:N82</t>
  </si>
  <si>
    <t>N82 - Office administrative, office support and other business support activities</t>
  </si>
  <si>
    <t>http://www.eba.europa.eu/xbrl/crr/dict/dom/NC:N81_3</t>
  </si>
  <si>
    <t>eba_NC:N81_3</t>
  </si>
  <si>
    <t>N81.3 - Landscape service activities</t>
  </si>
  <si>
    <t>http://www.eba.europa.eu/xbrl/crr/dict/dom/NC:N81_29</t>
  </si>
  <si>
    <t>eba_NC:N81_29</t>
  </si>
  <si>
    <t>N81.29 - Other cleaning activities</t>
  </si>
  <si>
    <t>http://www.eba.europa.eu/xbrl/crr/dict/dom/NC:N81_22</t>
  </si>
  <si>
    <t>eba_NC:N81_22</t>
  </si>
  <si>
    <t>N81.22 - Other building and industrial cleaning activities</t>
  </si>
  <si>
    <t>http://www.eba.europa.eu/xbrl/crr/dict/dom/NC:N81_21</t>
  </si>
  <si>
    <t>eba_NC:N81_21</t>
  </si>
  <si>
    <t>N81.21 - General cleaning of buildings</t>
  </si>
  <si>
    <t>http://www.eba.europa.eu/xbrl/crr/dict/dom/NC:N81_2</t>
  </si>
  <si>
    <t>eba_NC:N81_2</t>
  </si>
  <si>
    <t>N81.2 - Cleaning activities</t>
  </si>
  <si>
    <t>http://www.eba.europa.eu/xbrl/crr/dict/dom/NC:N81_1</t>
  </si>
  <si>
    <t>eba_NC:N81_1</t>
  </si>
  <si>
    <t>N81.1 - Combined facilities support activities</t>
  </si>
  <si>
    <t>http://www.eba.europa.eu/xbrl/crr/dict/dom/NC:N81</t>
  </si>
  <si>
    <t>eba_NC:N81</t>
  </si>
  <si>
    <t>N81 - Services to buildings and landscape activities</t>
  </si>
  <si>
    <t>http://www.eba.europa.eu/xbrl/crr/dict/dom/NC:N80_3</t>
  </si>
  <si>
    <t>eba_NC:N80_3</t>
  </si>
  <si>
    <t>N80.3 - Investigation activities</t>
  </si>
  <si>
    <t>http://www.eba.europa.eu/xbrl/crr/dict/dom/NC:N80_2</t>
  </si>
  <si>
    <t>eba_NC:N80_2</t>
  </si>
  <si>
    <t>N80.2 - Security systems service activities</t>
  </si>
  <si>
    <t>http://www.eba.europa.eu/xbrl/crr/dict/dom/NC:N80_1</t>
  </si>
  <si>
    <t>eba_NC:N80_1</t>
  </si>
  <si>
    <t>N80.1 - Private security activities</t>
  </si>
  <si>
    <t>http://www.eba.europa.eu/xbrl/crr/dict/dom/NC:N80</t>
  </si>
  <si>
    <t>eba_NC:N80</t>
  </si>
  <si>
    <t>N80 - Security and investigation activities</t>
  </si>
  <si>
    <t>http://www.eba.europa.eu/xbrl/crr/dict/dom/NC:N79_9</t>
  </si>
  <si>
    <t>eba_NC:N79_9</t>
  </si>
  <si>
    <t>N79.9 - Other reservation service and related activities</t>
  </si>
  <si>
    <t>http://www.eba.europa.eu/xbrl/crr/dict/dom/NC:N79_12</t>
  </si>
  <si>
    <t>eba_NC:N79_12</t>
  </si>
  <si>
    <t>N79.12 - Tour operator activities</t>
  </si>
  <si>
    <t>http://www.eba.europa.eu/xbrl/crr/dict/dom/NC:N79_11</t>
  </si>
  <si>
    <t>eba_NC:N79_11</t>
  </si>
  <si>
    <t>N79.11 - Travel agency activities</t>
  </si>
  <si>
    <t>http://www.eba.europa.eu/xbrl/crr/dict/dom/NC:N79_1</t>
  </si>
  <si>
    <t>eba_NC:N79_1</t>
  </si>
  <si>
    <t>N79.1 - Travel agency and tour operator activities</t>
  </si>
  <si>
    <t>http://www.eba.europa.eu/xbrl/crr/dict/dom/NC:N79</t>
  </si>
  <si>
    <t>eba_NC:N79</t>
  </si>
  <si>
    <t>N79 - Travel agency, tour operator and other reservation service and related activities</t>
  </si>
  <si>
    <t>http://www.eba.europa.eu/xbrl/crr/dict/dom/NC:N78_3</t>
  </si>
  <si>
    <t>eba_NC:N78_3</t>
  </si>
  <si>
    <t>N78.3 - Other human resources provision</t>
  </si>
  <si>
    <t>http://www.eba.europa.eu/xbrl/crr/dict/dom/NC:N78_2</t>
  </si>
  <si>
    <t>eba_NC:N78_2</t>
  </si>
  <si>
    <t>N78.2 - Temporary employment agency activities</t>
  </si>
  <si>
    <t>http://www.eba.europa.eu/xbrl/crr/dict/dom/NC:N78_1</t>
  </si>
  <si>
    <t>eba_NC:N78_1</t>
  </si>
  <si>
    <t>N78.1 - Activities of employment placement agencies</t>
  </si>
  <si>
    <t>http://www.eba.europa.eu/xbrl/crr/dict/dom/NC:N78</t>
  </si>
  <si>
    <t>eba_NC:N78</t>
  </si>
  <si>
    <t>N78 - Employment activities</t>
  </si>
  <si>
    <t>http://www.eba.europa.eu/xbrl/crr/dict/dom/NC:N77_4</t>
  </si>
  <si>
    <t>eba_NC:N77_4</t>
  </si>
  <si>
    <t>N77.4 - Leasing of intellectual property and similar products, except copyrighted works</t>
  </si>
  <si>
    <t>http://www.eba.europa.eu/xbrl/crr/dict/dom/NC:N77_39</t>
  </si>
  <si>
    <t>eba_NC:N77_39</t>
  </si>
  <si>
    <t>N77.39 - Rental and leasing of other machinery, equipment and tangible goods n.e.c.</t>
  </si>
  <si>
    <t>http://www.eba.europa.eu/xbrl/crr/dict/dom/NC:N77_35</t>
  </si>
  <si>
    <t>eba_NC:N77_35</t>
  </si>
  <si>
    <t>N77.35 - Rental and leasing of air transport equipment</t>
  </si>
  <si>
    <t>http://www.eba.europa.eu/xbrl/crr/dict/dom/NC:N77_34</t>
  </si>
  <si>
    <t>eba_NC:N77_34</t>
  </si>
  <si>
    <t>N77.34 - Rental and leasing of water transport equipment</t>
  </si>
  <si>
    <t>http://www.eba.europa.eu/xbrl/crr/dict/dom/NC:N77_33</t>
  </si>
  <si>
    <t>eba_NC:N77_33</t>
  </si>
  <si>
    <t>N77.33 - Rental and leasing of office machinery and equipment (including computers)</t>
  </si>
  <si>
    <t>http://www.eba.europa.eu/xbrl/crr/dict/dom/NC:N77_32</t>
  </si>
  <si>
    <t>eba_NC:N77_32</t>
  </si>
  <si>
    <t>N77.32 - Rental and leasing of construction and civil engineering machinery and equipment</t>
  </si>
  <si>
    <t>http://www.eba.europa.eu/xbrl/crr/dict/dom/NC:N77_31</t>
  </si>
  <si>
    <t>eba_NC:N77_31</t>
  </si>
  <si>
    <t>N77.31 - Rental and leasing of agricultural machinery and equipment</t>
  </si>
  <si>
    <t>http://www.eba.europa.eu/xbrl/crr/dict/dom/NC:N77_3</t>
  </si>
  <si>
    <t>eba_NC:N77_3</t>
  </si>
  <si>
    <t>N77.3 - Rental and leasing of other machinery, equipment and tangible goods</t>
  </si>
  <si>
    <t>http://www.eba.europa.eu/xbrl/crr/dict/dom/NC:N77_29</t>
  </si>
  <si>
    <t>eba_NC:N77_29</t>
  </si>
  <si>
    <t>N77.29 - Rental and leasing of other personal and household goods</t>
  </si>
  <si>
    <t>http://www.eba.europa.eu/xbrl/crr/dict/dom/NC:N77_22</t>
  </si>
  <si>
    <t>eba_NC:N77_22</t>
  </si>
  <si>
    <t>N77.22 - Rental of video tapes and disks</t>
  </si>
  <si>
    <t>http://www.eba.europa.eu/xbrl/crr/dict/dom/NC:N77_21</t>
  </si>
  <si>
    <t>eba_NC:N77_21</t>
  </si>
  <si>
    <t>N77.21 - Rental and leasing of recreational and sports goods</t>
  </si>
  <si>
    <t>http://www.eba.europa.eu/xbrl/crr/dict/dom/NC:N77_2</t>
  </si>
  <si>
    <t>eba_NC:N77_2</t>
  </si>
  <si>
    <t>N77.2 - Rental and leasing of personal and household goods</t>
  </si>
  <si>
    <t>http://www.eba.europa.eu/xbrl/crr/dict/dom/NC:N77_12</t>
  </si>
  <si>
    <t>eba_NC:N77_12</t>
  </si>
  <si>
    <t>N77.12 - Rental and leasing of trucks</t>
  </si>
  <si>
    <t>http://www.eba.europa.eu/xbrl/crr/dict/dom/NC:N77_11</t>
  </si>
  <si>
    <t>eba_NC:N77_11</t>
  </si>
  <si>
    <t>N77.11 - Rental and leasing of cars and light motor vehicles</t>
  </si>
  <si>
    <t>http://www.eba.europa.eu/xbrl/crr/dict/dom/NC:N77_1</t>
  </si>
  <si>
    <t>eba_NC:N77_1</t>
  </si>
  <si>
    <t>N77.1 - Rental and leasing of motor vehicles</t>
  </si>
  <si>
    <t>http://www.eba.europa.eu/xbrl/crr/dict/dom/NC:N77</t>
  </si>
  <si>
    <t>eba_NC:N77</t>
  </si>
  <si>
    <t>N77 - Rental and leasing activities</t>
  </si>
  <si>
    <t>http://www.eba.europa.eu/xbrl/crr/dict/dom/NC:N</t>
  </si>
  <si>
    <t>eba_NC:N</t>
  </si>
  <si>
    <t>N - Administrative and support service activities</t>
  </si>
  <si>
    <t>http://www.eba.europa.eu/xbrl/crr/dict/dom/NC:M75</t>
  </si>
  <si>
    <t>eba_NC:M75</t>
  </si>
  <si>
    <t>M75 - Veterinary activities</t>
  </si>
  <si>
    <t>http://www.eba.europa.eu/xbrl/crr/dict/dom/NC:M74_9</t>
  </si>
  <si>
    <t>eba_NC:M74_9</t>
  </si>
  <si>
    <t>M74.9 - Other professional, scientific and technical activities n.e.c.</t>
  </si>
  <si>
    <t>http://www.eba.europa.eu/xbrl/crr/dict/dom/NC:M74_3</t>
  </si>
  <si>
    <t>eba_NC:M74_3</t>
  </si>
  <si>
    <t>M74.3 - Translation and interpretation activities</t>
  </si>
  <si>
    <t>http://www.eba.europa.eu/xbrl/crr/dict/dom/NC:M74_2</t>
  </si>
  <si>
    <t>eba_NC:M74_2</t>
  </si>
  <si>
    <t>M74.2 - Photographic activities</t>
  </si>
  <si>
    <t>http://www.eba.europa.eu/xbrl/crr/dict/dom/NC:M74_1</t>
  </si>
  <si>
    <t>eba_NC:M74_1</t>
  </si>
  <si>
    <t>M74.1 - Specialised design activities</t>
  </si>
  <si>
    <t>http://www.eba.europa.eu/xbrl/crr/dict/dom/NC:M74</t>
  </si>
  <si>
    <t>eba_NC:M74</t>
  </si>
  <si>
    <t>M74 - Other professional, scientific and technical activities</t>
  </si>
  <si>
    <t>http://www.eba.europa.eu/xbrl/crr/dict/dom/NC:M73_2</t>
  </si>
  <si>
    <t>eba_NC:M73_2</t>
  </si>
  <si>
    <t>M73.2 - Market research and public opinion polling</t>
  </si>
  <si>
    <t>http://www.eba.europa.eu/xbrl/crr/dict/dom/NC:M73_12</t>
  </si>
  <si>
    <t>eba_NC:M73_12</t>
  </si>
  <si>
    <t>M73.12 - Media representation</t>
  </si>
  <si>
    <t>http://www.eba.europa.eu/xbrl/crr/dict/dom/NC:M73_11</t>
  </si>
  <si>
    <t>eba_NC:M73_11</t>
  </si>
  <si>
    <t>M73.11 - Advertising agencies</t>
  </si>
  <si>
    <t>http://www.eba.europa.eu/xbrl/crr/dict/dom/NC:M73_1</t>
  </si>
  <si>
    <t>eba_NC:M73_1</t>
  </si>
  <si>
    <t>M73.1 - Advertising</t>
  </si>
  <si>
    <t>http://www.eba.europa.eu/xbrl/crr/dict/dom/NC:M73</t>
  </si>
  <si>
    <t>eba_NC:M73</t>
  </si>
  <si>
    <t>M73 - Advertising and market research</t>
  </si>
  <si>
    <t>http://www.eba.europa.eu/xbrl/crr/dict/dom/NC:M72_2</t>
  </si>
  <si>
    <t>eba_NC:M72_2</t>
  </si>
  <si>
    <t>M72.2 - Research and experimental development on social sciences and humanities</t>
  </si>
  <si>
    <t>http://www.eba.europa.eu/xbrl/crr/dict/dom/NC:M72_19</t>
  </si>
  <si>
    <t>eba_NC:M72_19</t>
  </si>
  <si>
    <t>M72.19 - Other research and experimental development on natural sciences and engineering</t>
  </si>
  <si>
    <t>http://www.eba.europa.eu/xbrl/crr/dict/dom/NC:M72_11</t>
  </si>
  <si>
    <t>eba_NC:M72_11</t>
  </si>
  <si>
    <t>M72.11 - Research and experimental development on biotechnology</t>
  </si>
  <si>
    <t>http://www.eba.europa.eu/xbrl/crr/dict/dom/NC:M72_1</t>
  </si>
  <si>
    <t>eba_NC:M72_1</t>
  </si>
  <si>
    <t>M72.1 - Research and experimental development on natural sciences and engineering</t>
  </si>
  <si>
    <t>http://www.eba.europa.eu/xbrl/crr/dict/dom/NC:M72</t>
  </si>
  <si>
    <t>eba_NC:M72</t>
  </si>
  <si>
    <t>M72 - Scientific research and development</t>
  </si>
  <si>
    <t>http://www.eba.europa.eu/xbrl/crr/dict/dom/NC:M71_2</t>
  </si>
  <si>
    <t>eba_NC:M71_2</t>
  </si>
  <si>
    <t>M71.2 - Technical testing and analysis</t>
  </si>
  <si>
    <t>http://www.eba.europa.eu/xbrl/crr/dict/dom/NC:M71_12</t>
  </si>
  <si>
    <t>eba_NC:M71_12</t>
  </si>
  <si>
    <t>M71.12 - Engineering activities and related technical consultancy</t>
  </si>
  <si>
    <t>http://www.eba.europa.eu/xbrl/crr/dict/dom/NC:M71_11</t>
  </si>
  <si>
    <t>eba_NC:M71_11</t>
  </si>
  <si>
    <t>M71.11 - Architectural activities</t>
  </si>
  <si>
    <t>http://www.eba.europa.eu/xbrl/crr/dict/dom/NC:M71_1</t>
  </si>
  <si>
    <t>eba_NC:M71_1</t>
  </si>
  <si>
    <t>M71.1 - Architectural and engineering activities and related technical consultancy</t>
  </si>
  <si>
    <t>http://www.eba.europa.eu/xbrl/crr/dict/dom/NC:M71</t>
  </si>
  <si>
    <t>eba_NC:M71</t>
  </si>
  <si>
    <t>M71 - Architectural and engineering activities; technical testing and analysis</t>
  </si>
  <si>
    <t>http://www.eba.europa.eu/xbrl/crr/dict/dom/NC:M70_22</t>
  </si>
  <si>
    <t>eba_NC:M70_22</t>
  </si>
  <si>
    <t>M70.22 - Business and other management consultancy activities</t>
  </si>
  <si>
    <t>http://www.eba.europa.eu/xbrl/crr/dict/dom/NC:M70_21</t>
  </si>
  <si>
    <t>eba_NC:M70_21</t>
  </si>
  <si>
    <t>M70.21 - Public relations and communication activities</t>
  </si>
  <si>
    <t>http://www.eba.europa.eu/xbrl/crr/dict/dom/NC:M70_2</t>
  </si>
  <si>
    <t>eba_NC:M70_2</t>
  </si>
  <si>
    <t>M70.2 - Management consultancy activities</t>
  </si>
  <si>
    <t>http://www.eba.europa.eu/xbrl/crr/dict/dom/NC:M70_1</t>
  </si>
  <si>
    <t>eba_NC:M70_1</t>
  </si>
  <si>
    <t>M70.1 - Activities of head offices</t>
  </si>
  <si>
    <t>http://www.eba.europa.eu/xbrl/crr/dict/dom/NC:M70</t>
  </si>
  <si>
    <t>eba_NC:M70</t>
  </si>
  <si>
    <t>M70 - Activities of head offices; management consultancy activities</t>
  </si>
  <si>
    <t>http://www.eba.europa.eu/xbrl/crr/dict/dom/NC:M69_2</t>
  </si>
  <si>
    <t>eba_NC:M69_2</t>
  </si>
  <si>
    <t>M69.2 - Accounting, bookkeeping and auditing activities; tax consultancy</t>
  </si>
  <si>
    <t>http://www.eba.europa.eu/xbrl/crr/dict/dom/NC:M69_1</t>
  </si>
  <si>
    <t>eba_NC:M69_1</t>
  </si>
  <si>
    <t>M69.1 - Legal activities</t>
  </si>
  <si>
    <t>http://www.eba.europa.eu/xbrl/crr/dict/dom/NC:M69</t>
  </si>
  <si>
    <t>eba_NC:M69</t>
  </si>
  <si>
    <t>M69 - Legal and accounting activities</t>
  </si>
  <si>
    <t>http://www.eba.europa.eu/xbrl/crr/dict/dom/NC:M</t>
  </si>
  <si>
    <t>eba_NC:M</t>
  </si>
  <si>
    <t>M - Professional, scientific and technical activities</t>
  </si>
  <si>
    <t>http://www.eba.europa.eu/xbrl/crr/dict/dom/NC:L68_32</t>
  </si>
  <si>
    <t>eba_NC:L68_32</t>
  </si>
  <si>
    <t>L68.32 - Management of real estate on a fee or contract basis</t>
  </si>
  <si>
    <t>http://www.eba.europa.eu/xbrl/crr/dict/dom/NC:L68_31</t>
  </si>
  <si>
    <t>eba_NC:L68_31</t>
  </si>
  <si>
    <t>L68.31 - Real estate agencies</t>
  </si>
  <si>
    <t>http://www.eba.europa.eu/xbrl/crr/dict/dom/NC:L68_3</t>
  </si>
  <si>
    <t>eba_NC:L68_3</t>
  </si>
  <si>
    <t>L68.3 - Real estate activities on a fee or contract basis</t>
  </si>
  <si>
    <t>http://www.eba.europa.eu/xbrl/crr/dict/dom/NC:L68_2</t>
  </si>
  <si>
    <t>eba_NC:L68_2</t>
  </si>
  <si>
    <t>L68.2 - Rental and operating of own or leased real estate</t>
  </si>
  <si>
    <t>http://www.eba.europa.eu/xbrl/crr/dict/dom/NC:L68_1</t>
  </si>
  <si>
    <t>eba_NC:L68_1</t>
  </si>
  <si>
    <t>L68.1 - Buying and selling of own real estate</t>
  </si>
  <si>
    <t>http://www.eba.europa.eu/xbrl/crr/dict/dom/NC:L68</t>
  </si>
  <si>
    <t>eba_NC:L68</t>
  </si>
  <si>
    <t>L68 - Real estate activities</t>
  </si>
  <si>
    <t>http://www.eba.europa.eu/xbrl/crr/dict/dom/NC:L</t>
  </si>
  <si>
    <t>eba_NC:L</t>
  </si>
  <si>
    <t>L - Real estate activities</t>
  </si>
  <si>
    <t>http://www.eba.europa.eu/xbrl/crr/dict/dom/NC:K66_3</t>
  </si>
  <si>
    <t>eba_NC:K66_3</t>
  </si>
  <si>
    <t>K66.3 - Fund management activities</t>
  </si>
  <si>
    <t>http://www.eba.europa.eu/xbrl/crr/dict/dom/NC:K66_29</t>
  </si>
  <si>
    <t>eba_NC:K66_29</t>
  </si>
  <si>
    <t>K66.29 - Other activities auxiliary to insurance and pension funding</t>
  </si>
  <si>
    <t>http://www.eba.europa.eu/xbrl/crr/dict/dom/NC:K66_22</t>
  </si>
  <si>
    <t>eba_NC:K66_22</t>
  </si>
  <si>
    <t>K66.22 - Activities of insurance agents and brokers</t>
  </si>
  <si>
    <t>http://www.eba.europa.eu/xbrl/crr/dict/dom/NC:K66_21</t>
  </si>
  <si>
    <t>eba_NC:K66_21</t>
  </si>
  <si>
    <t>K66.21 - Risk and damage evaluation</t>
  </si>
  <si>
    <t>http://www.eba.europa.eu/xbrl/crr/dict/dom/NC:K66_2</t>
  </si>
  <si>
    <t>eba_NC:K66_2</t>
  </si>
  <si>
    <t>K66.2 - Activities auxiliary to insurance and pension funding</t>
  </si>
  <si>
    <t>http://www.eba.europa.eu/xbrl/crr/dict/dom/NC:K66_19</t>
  </si>
  <si>
    <t>eba_NC:K66_19</t>
  </si>
  <si>
    <t>K66.19 - Other activities auxiliary to financial services, except insurance and pension funding</t>
  </si>
  <si>
    <t>http://www.eba.europa.eu/xbrl/crr/dict/dom/NC:K66_12</t>
  </si>
  <si>
    <t>eba_NC:K66_12</t>
  </si>
  <si>
    <t>K66.12 - Security and commodity contracts brokerage</t>
  </si>
  <si>
    <t>http://www.eba.europa.eu/xbrl/crr/dict/dom/NC:K66_11</t>
  </si>
  <si>
    <t>eba_NC:K66_11</t>
  </si>
  <si>
    <t>K66.11 - Administration of financial markets</t>
  </si>
  <si>
    <t>http://www.eba.europa.eu/xbrl/crr/dict/dom/NC:K66_1</t>
  </si>
  <si>
    <t>eba_NC:K66_1</t>
  </si>
  <si>
    <t>K66.1 - Activities auxiliary to financial services, except insurance and pension funding</t>
  </si>
  <si>
    <t>http://www.eba.europa.eu/xbrl/crr/dict/dom/NC:K66</t>
  </si>
  <si>
    <t>eba_NC:K66</t>
  </si>
  <si>
    <t>K66 - Activities auxiliary to financial services and insurance activities</t>
  </si>
  <si>
    <t>http://www.eba.europa.eu/xbrl/crr/dict/dom/NC:K65_3</t>
  </si>
  <si>
    <t>eba_NC:K65_3</t>
  </si>
  <si>
    <t>K65.3 - Pension funding</t>
  </si>
  <si>
    <t>http://www.eba.europa.eu/xbrl/crr/dict/dom/NC:K65_2</t>
  </si>
  <si>
    <t>eba_NC:K65_2</t>
  </si>
  <si>
    <t>K65.2 - Reinsurance</t>
  </si>
  <si>
    <t>http://www.eba.europa.eu/xbrl/crr/dict/dom/NC:K65_12</t>
  </si>
  <si>
    <t>eba_NC:K65_12</t>
  </si>
  <si>
    <t>K65.12 - Non-life insurance</t>
  </si>
  <si>
    <t>http://www.eba.europa.eu/xbrl/crr/dict/dom/NC:K65_11</t>
  </si>
  <si>
    <t>eba_NC:K65_11</t>
  </si>
  <si>
    <t>K65.11 - Life insurance</t>
  </si>
  <si>
    <t>http://www.eba.europa.eu/xbrl/crr/dict/dom/NC:K65_1</t>
  </si>
  <si>
    <t>eba_NC:K65_1</t>
  </si>
  <si>
    <t>K65.1 - Insurance</t>
  </si>
  <si>
    <t>http://www.eba.europa.eu/xbrl/crr/dict/dom/NC:K65</t>
  </si>
  <si>
    <t>eba_NC:K65</t>
  </si>
  <si>
    <t>K65 - Insurance, reinsurance and pension funding, except compulsory social security</t>
  </si>
  <si>
    <t>http://www.eba.europa.eu/xbrl/crr/dict/dom/NC:K64_99</t>
  </si>
  <si>
    <t>eba_NC:K64_99</t>
  </si>
  <si>
    <t>K64.99 - Other financial service activities, except insurance and pension funding n.e.c.</t>
  </si>
  <si>
    <t>http://www.eba.europa.eu/xbrl/crr/dict/dom/NC:K64_92</t>
  </si>
  <si>
    <t>eba_NC:K64_92</t>
  </si>
  <si>
    <t>K64.92 - Other credit granting</t>
  </si>
  <si>
    <t>http://www.eba.europa.eu/xbrl/crr/dict/dom/NC:K64_91</t>
  </si>
  <si>
    <t>eba_NC:K64_91</t>
  </si>
  <si>
    <t>K64.91 - Financial leasing</t>
  </si>
  <si>
    <t>http://www.eba.europa.eu/xbrl/crr/dict/dom/NC:K64_9</t>
  </si>
  <si>
    <t>eba_NC:K64_9</t>
  </si>
  <si>
    <t>K64.9 - Other financial service activities, except insurance and pension funding</t>
  </si>
  <si>
    <t>http://www.eba.europa.eu/xbrl/crr/dict/dom/NC:K64_3</t>
  </si>
  <si>
    <t>eba_NC:K64_3</t>
  </si>
  <si>
    <t>K64.3 - Trusts, funds and similar financial entities</t>
  </si>
  <si>
    <t>http://www.eba.europa.eu/xbrl/crr/dict/dom/NC:K64_2</t>
  </si>
  <si>
    <t>eba_NC:K64_2</t>
  </si>
  <si>
    <t>K64.2 - Activities of holding companies</t>
  </si>
  <si>
    <t>http://www.eba.europa.eu/xbrl/crr/dict/dom/NC:K64_19</t>
  </si>
  <si>
    <t>eba_NC:K64_19</t>
  </si>
  <si>
    <t>K64.19 - Other monetary intermediation</t>
  </si>
  <si>
    <t>http://www.eba.europa.eu/xbrl/crr/dict/dom/NC:K64_11</t>
  </si>
  <si>
    <t>eba_NC:K64_11</t>
  </si>
  <si>
    <t>K64.11 - Central banking</t>
  </si>
  <si>
    <t>http://www.eba.europa.eu/xbrl/crr/dict/dom/NC:K64_1</t>
  </si>
  <si>
    <t>eba_NC:K64_1</t>
  </si>
  <si>
    <t>K64.1 - Monetary intermediation</t>
  </si>
  <si>
    <t>http://www.eba.europa.eu/xbrl/crr/dict/dom/NC:K64</t>
  </si>
  <si>
    <t>eba_NC:K64</t>
  </si>
  <si>
    <t>K64 - Financial service activities, except insurance and pension funding</t>
  </si>
  <si>
    <t>http://www.eba.europa.eu/xbrl/crr/dict/dom/NC:K</t>
  </si>
  <si>
    <t>eba_NC:K</t>
  </si>
  <si>
    <t>K - Financial and insurance activities</t>
  </si>
  <si>
    <t>http://www.eba.europa.eu/xbrl/crr/dict/dom/NC:J63_99</t>
  </si>
  <si>
    <t>eba_NC:J63_99</t>
  </si>
  <si>
    <t>J63.99 - Other information service activities n.e.c.</t>
  </si>
  <si>
    <t>http://www.eba.europa.eu/xbrl/crr/dict/dom/NC:J63_91</t>
  </si>
  <si>
    <t>eba_NC:J63_91</t>
  </si>
  <si>
    <t>J63.91 - News agency activities</t>
  </si>
  <si>
    <t>http://www.eba.europa.eu/xbrl/crr/dict/dom/NC:J63_9</t>
  </si>
  <si>
    <t>eba_NC:J63_9</t>
  </si>
  <si>
    <t>J63.9 - Other information service activities</t>
  </si>
  <si>
    <t>http://www.eba.europa.eu/xbrl/crr/dict/dom/NC:J63_12</t>
  </si>
  <si>
    <t>eba_NC:J63_12</t>
  </si>
  <si>
    <t>J63.12 - Web portals</t>
  </si>
  <si>
    <t>http://www.eba.europa.eu/xbrl/crr/dict/dom/NC:J63_11</t>
  </si>
  <si>
    <t>eba_NC:J63_11</t>
  </si>
  <si>
    <t>J63.11 - Data processing, hosting and related activities</t>
  </si>
  <si>
    <t>http://www.eba.europa.eu/xbrl/crr/dict/dom/NC:J63_1</t>
  </si>
  <si>
    <t>eba_NC:J63_1</t>
  </si>
  <si>
    <t>J63.1 - Data processing, hosting and related activities; web portals</t>
  </si>
  <si>
    <t>http://www.eba.europa.eu/xbrl/crr/dict/dom/NC:J63</t>
  </si>
  <si>
    <t>eba_NC:J63</t>
  </si>
  <si>
    <t>J63 - Information service activities</t>
  </si>
  <si>
    <t>http://www.eba.europa.eu/xbrl/crr/dict/dom/NC:J62_01</t>
  </si>
  <si>
    <t>eba_NC:J62_01</t>
  </si>
  <si>
    <t>J62.01 - Computer programming activities</t>
  </si>
  <si>
    <t>http://www.eba.europa.eu/xbrl/crr/dict/dom/NC:J62</t>
  </si>
  <si>
    <t>eba_NC:J62</t>
  </si>
  <si>
    <t>J62 - Computer programming, consultancy and related activities</t>
  </si>
  <si>
    <t>http://www.eba.europa.eu/xbrl/crr/dict/dom/NC:J61_9</t>
  </si>
  <si>
    <t>eba_NC:J61_9</t>
  </si>
  <si>
    <t>J61.9 - Other telecommunications activities</t>
  </si>
  <si>
    <t>http://www.eba.europa.eu/xbrl/crr/dict/dom/NC:J61_3</t>
  </si>
  <si>
    <t>eba_NC:J61_3</t>
  </si>
  <si>
    <t>J61.3 - Satellite telecommunications activities</t>
  </si>
  <si>
    <t>http://www.eba.europa.eu/xbrl/crr/dict/dom/NC:J61_2</t>
  </si>
  <si>
    <t>eba_NC:J61_2</t>
  </si>
  <si>
    <t>J61.2 - Wireless telecommunications activities</t>
  </si>
  <si>
    <t>http://www.eba.europa.eu/xbrl/crr/dict/dom/NC:J61_1</t>
  </si>
  <si>
    <t>eba_NC:J61_1</t>
  </si>
  <si>
    <t>J61.1 - Wired telecommunications activities</t>
  </si>
  <si>
    <t>http://www.eba.europa.eu/xbrl/crr/dict/dom/NC:J61</t>
  </si>
  <si>
    <t>eba_NC:J61</t>
  </si>
  <si>
    <t>J61 - Telecommunications</t>
  </si>
  <si>
    <t>http://www.eba.europa.eu/xbrl/crr/dict/dom/NC:J60_2</t>
  </si>
  <si>
    <t>eba_NC:J60_2</t>
  </si>
  <si>
    <t>J60.2 - Television programming and broadcasting activities</t>
  </si>
  <si>
    <t>http://www.eba.europa.eu/xbrl/crr/dict/dom/NC:J60_1</t>
  </si>
  <si>
    <t>eba_NC:J60_1</t>
  </si>
  <si>
    <t>J60.1 - Radio broadcasting</t>
  </si>
  <si>
    <t>http://www.eba.europa.eu/xbrl/crr/dict/dom/NC:J60</t>
  </si>
  <si>
    <t>eba_NC:J60</t>
  </si>
  <si>
    <t>J60 - Programming and broadcasting activities</t>
  </si>
  <si>
    <t>http://www.eba.europa.eu/xbrl/crr/dict/dom/NC:J59_2</t>
  </si>
  <si>
    <t>eba_NC:J59_2</t>
  </si>
  <si>
    <t>J59.2 - Sound recording and music publishing activities</t>
  </si>
  <si>
    <t>http://www.eba.europa.eu/xbrl/crr/dict/dom/NC:J59_14</t>
  </si>
  <si>
    <t>eba_NC:J59_14</t>
  </si>
  <si>
    <t>J59.14 - Motion picture projection activities</t>
  </si>
  <si>
    <t>http://www.eba.europa.eu/xbrl/crr/dict/dom/NC:J59_13</t>
  </si>
  <si>
    <t>eba_NC:J59_13</t>
  </si>
  <si>
    <t>J59.13 - Motion picture, video and television programme distribution activities</t>
  </si>
  <si>
    <t>http://www.eba.europa.eu/xbrl/crr/dict/dom/NC:J59_12</t>
  </si>
  <si>
    <t>eba_NC:J59_12</t>
  </si>
  <si>
    <t>J59.12 - Motion picture, video and television programme post-production activities</t>
  </si>
  <si>
    <t>http://www.eba.europa.eu/xbrl/crr/dict/dom/NC:J59_11</t>
  </si>
  <si>
    <t>eba_NC:J59_11</t>
  </si>
  <si>
    <t>J59.11 - Motion picture, video and television programme production activities</t>
  </si>
  <si>
    <t>http://www.eba.europa.eu/xbrl/crr/dict/dom/NC:J59_1</t>
  </si>
  <si>
    <t>eba_NC:J59_1</t>
  </si>
  <si>
    <t>J59.1 - Motion picture, video and television programme activities</t>
  </si>
  <si>
    <t>http://www.eba.europa.eu/xbrl/crr/dict/dom/NC:J59</t>
  </si>
  <si>
    <t>eba_NC:J59</t>
  </si>
  <si>
    <t>J59 - Motion picture, video and television programme production, sound recording and music publishing activities</t>
  </si>
  <si>
    <t>http://www.eba.europa.eu/xbrl/crr/dict/dom/NC:J58_29</t>
  </si>
  <si>
    <t>eba_NC:J58_29</t>
  </si>
  <si>
    <t>J58.29 - Other software publishing</t>
  </si>
  <si>
    <t>http://www.eba.europa.eu/xbrl/crr/dict/dom/NC:J58_21</t>
  </si>
  <si>
    <t>eba_NC:J58_21</t>
  </si>
  <si>
    <t>J58.21 - Publishing of computer games</t>
  </si>
  <si>
    <t>http://www.eba.europa.eu/xbrl/crr/dict/dom/NC:J58_2</t>
  </si>
  <si>
    <t>eba_NC:J58_2</t>
  </si>
  <si>
    <t>J58.2 - Software publishing</t>
  </si>
  <si>
    <t>http://www.eba.europa.eu/xbrl/crr/dict/dom/NC:J58_19</t>
  </si>
  <si>
    <t>eba_NC:J58_19</t>
  </si>
  <si>
    <t>J58.19 - Other publishing activities</t>
  </si>
  <si>
    <t>http://www.eba.europa.eu/xbrl/crr/dict/dom/NC:J58_14</t>
  </si>
  <si>
    <t>eba_NC:J58_14</t>
  </si>
  <si>
    <t>J58.14 - Publishing of journals and periodicals</t>
  </si>
  <si>
    <t>http://www.eba.europa.eu/xbrl/crr/dict/dom/NC:J58_13</t>
  </si>
  <si>
    <t>eba_NC:J58_13</t>
  </si>
  <si>
    <t>J58.13 - Publishing of newspapers</t>
  </si>
  <si>
    <t>http://www.eba.europa.eu/xbrl/crr/dict/dom/NC:J58_12</t>
  </si>
  <si>
    <t>eba_NC:J58_12</t>
  </si>
  <si>
    <t>J58.12 - Publishing of directories and mailing lists</t>
  </si>
  <si>
    <t>http://www.eba.europa.eu/xbrl/crr/dict/dom/NC:J58_11</t>
  </si>
  <si>
    <t>eba_NC:J58_11</t>
  </si>
  <si>
    <t>J58.11 - Book publishing</t>
  </si>
  <si>
    <t>http://www.eba.europa.eu/xbrl/crr/dict/dom/NC:J58_1</t>
  </si>
  <si>
    <t>eba_NC:J58_1</t>
  </si>
  <si>
    <t>J58.1 - Publishing of books, periodicals and other publishing activities</t>
  </si>
  <si>
    <t>http://www.eba.europa.eu/xbrl/crr/dict/dom/NC:J58</t>
  </si>
  <si>
    <t>eba_NC:J58</t>
  </si>
  <si>
    <t>J58 - Publishing activities</t>
  </si>
  <si>
    <t>http://www.eba.europa.eu/xbrl/crr/dict/dom/NC:J</t>
  </si>
  <si>
    <t>eba_NC:J</t>
  </si>
  <si>
    <t>J - Information and communication</t>
  </si>
  <si>
    <t>http://www.eba.europa.eu/xbrl/crr/dict/dom/NC:I56_3</t>
  </si>
  <si>
    <t>eba_NC:I56_3</t>
  </si>
  <si>
    <t>I56.3 - Beverage serving activities</t>
  </si>
  <si>
    <t>http://www.eba.europa.eu/xbrl/crr/dict/dom/NC:I56_29</t>
  </si>
  <si>
    <t>eba_NC:I56_29</t>
  </si>
  <si>
    <t>I56.29 - Other food service activities</t>
  </si>
  <si>
    <t>http://www.eba.europa.eu/xbrl/crr/dict/dom/NC:I56_21</t>
  </si>
  <si>
    <t>eba_NC:I56_21</t>
  </si>
  <si>
    <t>I56.21 - Event catering activities</t>
  </si>
  <si>
    <t>http://www.eba.europa.eu/xbrl/crr/dict/dom/NC:I56_2</t>
  </si>
  <si>
    <t>eba_NC:I56_2</t>
  </si>
  <si>
    <t>I56.2 - Event catering and other food service activities</t>
  </si>
  <si>
    <t>http://www.eba.europa.eu/xbrl/crr/dict/dom/NC:I56_1</t>
  </si>
  <si>
    <t>eba_NC:I56_1</t>
  </si>
  <si>
    <t>I56.1 - Restaurants and mobile food service activities</t>
  </si>
  <si>
    <t>http://www.eba.europa.eu/xbrl/crr/dict/dom/NC:I56</t>
  </si>
  <si>
    <t>eba_NC:I56</t>
  </si>
  <si>
    <t>I56 - Food and beverage service activities</t>
  </si>
  <si>
    <t>http://www.eba.europa.eu/xbrl/crr/dict/dom/NC:I55_9</t>
  </si>
  <si>
    <t>eba_NC:I55_9</t>
  </si>
  <si>
    <t>I55.9 - Other accommodation</t>
  </si>
  <si>
    <t>http://www.eba.europa.eu/xbrl/crr/dict/dom/NC:I55_3</t>
  </si>
  <si>
    <t>eba_NC:I55_3</t>
  </si>
  <si>
    <t>I55.3 - Camping grounds, recreational vehicle parks and trailer parks</t>
  </si>
  <si>
    <t>http://www.eba.europa.eu/xbrl/crr/dict/dom/NC:I55_2</t>
  </si>
  <si>
    <t>eba_NC:I55_2</t>
  </si>
  <si>
    <t>I55.2 - Holiday and other short-stay accommodation</t>
  </si>
  <si>
    <t>http://www.eba.europa.eu/xbrl/crr/dict/dom/NC:I55_1</t>
  </si>
  <si>
    <t>eba_NC:I55_1</t>
  </si>
  <si>
    <t>I55.1 - Hotels and similar accommodation</t>
  </si>
  <si>
    <t>http://www.eba.europa.eu/xbrl/crr/dict/dom/NC:I55</t>
  </si>
  <si>
    <t>eba_NC:I55</t>
  </si>
  <si>
    <t>I55 - Accommodation</t>
  </si>
  <si>
    <t>http://www.eba.europa.eu/xbrl/crr/dict/dom/NC:I</t>
  </si>
  <si>
    <t>eba_NC:I</t>
  </si>
  <si>
    <t>I - Accommodation and food service activities</t>
  </si>
  <si>
    <t>http://www.eba.europa.eu/xbrl/crr/dict/dom/NC:H53_2</t>
  </si>
  <si>
    <t>eba_NC:H53_2</t>
  </si>
  <si>
    <t>H53.2 - Other postal and courier activities</t>
  </si>
  <si>
    <t>http://www.eba.europa.eu/xbrl/crr/dict/dom/NC:H53_1</t>
  </si>
  <si>
    <t>eba_NC:H53_1</t>
  </si>
  <si>
    <t>H53.1 - Postal activities under universal service obligation</t>
  </si>
  <si>
    <t>http://www.eba.europa.eu/xbrl/crr/dict/dom/NC:H53</t>
  </si>
  <si>
    <t>eba_NC:H53</t>
  </si>
  <si>
    <t>H53 - Postal and courier activities</t>
  </si>
  <si>
    <t>http://www.eba.europa.eu/xbrl/crr/dict/dom/NC:H52_21</t>
  </si>
  <si>
    <t>eba_NC:H52_21</t>
  </si>
  <si>
    <t>H52.21 - Service activities incidental to land transportation</t>
  </si>
  <si>
    <t>http://www.eba.europa.eu/xbrl/crr/dict/dom/NC:H52_2</t>
  </si>
  <si>
    <t>eba_NC:H52_2</t>
  </si>
  <si>
    <t>H52.2 - Support activities for transportation</t>
  </si>
  <si>
    <t>http://www.eba.europa.eu/xbrl/crr/dict/dom/NC:H52_1</t>
  </si>
  <si>
    <t>eba_NC:H52_1</t>
  </si>
  <si>
    <t>H52.1 - Warehousing and storage</t>
  </si>
  <si>
    <t>http://www.eba.europa.eu/xbrl/crr/dict/dom/NC:H52</t>
  </si>
  <si>
    <t>eba_NC:H52</t>
  </si>
  <si>
    <t>H52 - Warehousing and support activities for transportation</t>
  </si>
  <si>
    <t>http://www.eba.europa.eu/xbrl/crr/dict/dom/NC:H51_22</t>
  </si>
  <si>
    <t>eba_NC:H51_22</t>
  </si>
  <si>
    <t>H51.22 - Space transport</t>
  </si>
  <si>
    <t>http://www.eba.europa.eu/xbrl/crr/dict/dom/NC:H51_21</t>
  </si>
  <si>
    <t>eba_NC:H51_21</t>
  </si>
  <si>
    <t>H51.21 - Freight air transport</t>
  </si>
  <si>
    <t>http://www.eba.europa.eu/xbrl/crr/dict/dom/NC:H51_2</t>
  </si>
  <si>
    <t>eba_NC:H51_2</t>
  </si>
  <si>
    <t>H51.2 - Freight air transport and space transport</t>
  </si>
  <si>
    <t>http://www.eba.europa.eu/xbrl/crr/dict/dom/NC:H51_1</t>
  </si>
  <si>
    <t>eba_NC:H51_1</t>
  </si>
  <si>
    <t>H51.1 -Passenger air transport</t>
  </si>
  <si>
    <t>http://www.eba.europa.eu/xbrl/crr/dict/dom/NC:H51</t>
  </si>
  <si>
    <t>eba_NC:H51</t>
  </si>
  <si>
    <t>H51 - Air transport</t>
  </si>
  <si>
    <t>http://www.eba.europa.eu/xbrl/crr/dict/dom/NC:H50_4</t>
  </si>
  <si>
    <t>eba_NC:H50_4</t>
  </si>
  <si>
    <t>H50.4 - Inland freight water transport</t>
  </si>
  <si>
    <t>http://www.eba.europa.eu/xbrl/crr/dict/dom/NC:H50_3</t>
  </si>
  <si>
    <t>eba_NC:H50_3</t>
  </si>
  <si>
    <t>H50.3 - Inland passenger water transport</t>
  </si>
  <si>
    <t>http://www.eba.europa.eu/xbrl/crr/dict/dom/NC:H50_2</t>
  </si>
  <si>
    <t>eba_NC:H50_2</t>
  </si>
  <si>
    <t>H50.2 -Sea and coastal freight water transport</t>
  </si>
  <si>
    <t>http://www.eba.europa.eu/xbrl/crr/dict/dom/NC:H50_1</t>
  </si>
  <si>
    <t>eba_NC:H50_1</t>
  </si>
  <si>
    <t>H50.1 - Sea and coastal passenger water transport</t>
  </si>
  <si>
    <t>http://www.eba.europa.eu/xbrl/crr/dict/dom/NC:H50</t>
  </si>
  <si>
    <t>eba_NC:H50</t>
  </si>
  <si>
    <t>H50 - Water transport</t>
  </si>
  <si>
    <t>http://www.eba.europa.eu/xbrl/crr/dict/dom/NC:H49_5</t>
  </si>
  <si>
    <t>eba_NC:H49_5</t>
  </si>
  <si>
    <t>H49.5 - Transport via pipeline</t>
  </si>
  <si>
    <t>http://www.eba.europa.eu/xbrl/crr/dict/dom/NC:H49_42</t>
  </si>
  <si>
    <t>eba_NC:H49_42</t>
  </si>
  <si>
    <t>H49.42 - Removal services</t>
  </si>
  <si>
    <t>http://www.eba.europa.eu/xbrl/crr/dict/dom/NC:H49_41</t>
  </si>
  <si>
    <t>eba_NC:H49_41</t>
  </si>
  <si>
    <t>H49.41 - Freight transport by road</t>
  </si>
  <si>
    <t>http://www.eba.europa.eu/xbrl/crr/dict/dom/NC:H49_4</t>
  </si>
  <si>
    <t>eba_NC:H49_4</t>
  </si>
  <si>
    <t>H49.4 - Freight transport by road and removal services</t>
  </si>
  <si>
    <t>http://www.eba.europa.eu/xbrl/crr/dict/dom/NC:H49_39</t>
  </si>
  <si>
    <t>eba_NC:H49_39</t>
  </si>
  <si>
    <t>H49.39 - Other passenger land transport n.e.c.</t>
  </si>
  <si>
    <t>http://www.eba.europa.eu/xbrl/crr/dict/dom/NC:H49_32</t>
  </si>
  <si>
    <t>eba_NC:H49_32</t>
  </si>
  <si>
    <t>H49.32 - Taxi operation</t>
  </si>
  <si>
    <t>http://www.eba.europa.eu/xbrl/crr/dict/dom/NC:H49_31</t>
  </si>
  <si>
    <t>eba_NC:H49_31</t>
  </si>
  <si>
    <t>H49.31 - Urban and suburban passenger land transport</t>
  </si>
  <si>
    <t>http://www.eba.europa.eu/xbrl/crr/dict/dom/NC:H49_3</t>
  </si>
  <si>
    <t>eba_NC:H49_3</t>
  </si>
  <si>
    <t>H49.3 - Other passenger land transport</t>
  </si>
  <si>
    <t>http://www.eba.europa.eu/xbrl/crr/dict/dom/NC:H49_2</t>
  </si>
  <si>
    <t>eba_NC:H49_2</t>
  </si>
  <si>
    <t>H49.2 - Freight rail transport</t>
  </si>
  <si>
    <t>http://www.eba.europa.eu/xbrl/crr/dict/dom/NC:H49_1</t>
  </si>
  <si>
    <t>eba_NC:H49_1</t>
  </si>
  <si>
    <t>H49.1 - Passenger rail transport, interurban</t>
  </si>
  <si>
    <t>http://www.eba.europa.eu/xbrl/crr/dict/dom/NC:H49</t>
  </si>
  <si>
    <t>eba_NC:H49</t>
  </si>
  <si>
    <t>H49 - Land transport and transport via pipelines</t>
  </si>
  <si>
    <t>http://www.eba.europa.eu/xbrl/crr/dict/dom/NC:H</t>
  </si>
  <si>
    <t>eba_NC:H</t>
  </si>
  <si>
    <t>H - Transport and storage</t>
  </si>
  <si>
    <t>http://www.eba.europa.eu/xbrl/crr/dict/dom/NC:G47_99</t>
  </si>
  <si>
    <t>eba_NC:G47_99</t>
  </si>
  <si>
    <t>G47.99 - Other retail sale not in stores, stalls or markets</t>
  </si>
  <si>
    <t>http://www.eba.europa.eu/xbrl/crr/dict/dom/NC:G47_91</t>
  </si>
  <si>
    <t>eba_NC:G47_91</t>
  </si>
  <si>
    <t>G47.91 - Retail sale via mail order houses or via Internet</t>
  </si>
  <si>
    <t>http://www.eba.europa.eu/xbrl/crr/dict/dom/NC:G47_9</t>
  </si>
  <si>
    <t>eba_NC:G47_9</t>
  </si>
  <si>
    <t>G47.9 - Retail trade not in stores, stalls or markets</t>
  </si>
  <si>
    <t>http://www.eba.europa.eu/xbrl/crr/dict/dom/NC:G47_89</t>
  </si>
  <si>
    <t>eba_NC:G47_89</t>
  </si>
  <si>
    <t>G47.89 - Retail sale via stalls and markets of other goods</t>
  </si>
  <si>
    <t>http://www.eba.europa.eu/xbrl/crr/dict/dom/NC:G47_82</t>
  </si>
  <si>
    <t>eba_NC:G47_82</t>
  </si>
  <si>
    <t>G47.82 - Retail sale via stalls and markets of textiles, clothing and footwear</t>
  </si>
  <si>
    <t>http://www.eba.europa.eu/xbrl/crr/dict/dom/NC:G47_81</t>
  </si>
  <si>
    <t>eba_NC:G47_81</t>
  </si>
  <si>
    <t>G47.81 - Retail sale via stalls and markets of food, beverages and tobacco products</t>
  </si>
  <si>
    <t>http://www.eba.europa.eu/xbrl/crr/dict/dom/NC:G47_8</t>
  </si>
  <si>
    <t>eba_NC:G47_8</t>
  </si>
  <si>
    <t>G47.8 - Retail sale via stalls and markets</t>
  </si>
  <si>
    <t>http://www.eba.europa.eu/xbrl/crr/dict/dom/NC:G47_79</t>
  </si>
  <si>
    <t>eba_NC:G47_79</t>
  </si>
  <si>
    <t>G47.79 - Retail sale of second-hand goods in stores</t>
  </si>
  <si>
    <t>http://www.eba.europa.eu/xbrl/crr/dict/dom/NC:G47_78</t>
  </si>
  <si>
    <t>eba_NC:G47_78</t>
  </si>
  <si>
    <t>G47.78 - Other retail sale of new goods in specialised stores</t>
  </si>
  <si>
    <t>http://www.eba.europa.eu/xbrl/crr/dict/dom/NC:G47_77</t>
  </si>
  <si>
    <t>eba_NC:G47_77</t>
  </si>
  <si>
    <t>G47.77 - Retail sale of watches and jewellery in specialised stores</t>
  </si>
  <si>
    <t>http://www.eba.europa.eu/xbrl/crr/dict/dom/NC:G47_76</t>
  </si>
  <si>
    <t>eba_NC:G47_76</t>
  </si>
  <si>
    <t>G47.76 - Retail sale of flowers, plants, seeds, fertilisers, pet animals and pet food in specialised stores</t>
  </si>
  <si>
    <t>http://www.eba.europa.eu/xbrl/crr/dict/dom/NC:G47_75</t>
  </si>
  <si>
    <t>eba_NC:G47_75</t>
  </si>
  <si>
    <t>G47.75 - Retail sale of cosmetic and toilet articles in specialised stores</t>
  </si>
  <si>
    <t>http://www.eba.europa.eu/xbrl/crr/dict/dom/NC:G47_74</t>
  </si>
  <si>
    <t>eba_NC:G47_74</t>
  </si>
  <si>
    <t>G47.74 - Retail sale of medical and orthopaedic goods in specialised stores</t>
  </si>
  <si>
    <t>http://www.eba.europa.eu/xbrl/crr/dict/dom/NC:G47_73</t>
  </si>
  <si>
    <t>eba_NC:G47_73</t>
  </si>
  <si>
    <t>G47.73 - Dispensing chemist in specialised stores</t>
  </si>
  <si>
    <t>http://www.eba.europa.eu/xbrl/crr/dict/dom/NC:G47_72</t>
  </si>
  <si>
    <t>eba_NC:G47_72</t>
  </si>
  <si>
    <t>G47.72 - Retail sale of footwear and leather goods in specialised stores</t>
  </si>
  <si>
    <t>http://www.eba.europa.eu/xbrl/crr/dict/dom/NC:G47_71</t>
  </si>
  <si>
    <t>eba_NC:G47_71</t>
  </si>
  <si>
    <t>G47.71 - Retail sale of clothing in specialised stores</t>
  </si>
  <si>
    <t>http://www.eba.europa.eu/xbrl/crr/dict/dom/NC:G47_7</t>
  </si>
  <si>
    <t>eba_NC:G47_7</t>
  </si>
  <si>
    <t>G47.7 - Retail sale of other goods in specialised stores</t>
  </si>
  <si>
    <t>http://www.eba.europa.eu/xbrl/crr/dict/dom/NC:G47_65</t>
  </si>
  <si>
    <t>eba_NC:G47_65</t>
  </si>
  <si>
    <t>G47.65 - Retail sale of games and toys in specialised stores</t>
  </si>
  <si>
    <t>http://www.eba.europa.eu/xbrl/crr/dict/dom/NC:G47_64</t>
  </si>
  <si>
    <t>eba_NC:G47_64</t>
  </si>
  <si>
    <t>G47.64 - Retail sale of sporting equipment in specialised stores</t>
  </si>
  <si>
    <t>http://www.eba.europa.eu/xbrl/crr/dict/dom/NC:G47_63</t>
  </si>
  <si>
    <t>eba_NC:G47_63</t>
  </si>
  <si>
    <t>G47.63 - Retail sale of music and video recordings in specialised stores</t>
  </si>
  <si>
    <t>http://www.eba.europa.eu/xbrl/crr/dict/dom/NC:G47_62</t>
  </si>
  <si>
    <t>eba_NC:G47_62</t>
  </si>
  <si>
    <t>G47.62 - Retail sale of newspapers and stationery in specialised stores</t>
  </si>
  <si>
    <t>http://www.eba.europa.eu/xbrl/crr/dict/dom/NC:G47_61</t>
  </si>
  <si>
    <t>eba_NC:G47_61</t>
  </si>
  <si>
    <t>G47.61 - Retail sale of books in specialised stores</t>
  </si>
  <si>
    <t>http://www.eba.europa.eu/xbrl/crr/dict/dom/NC:G47_6</t>
  </si>
  <si>
    <t>eba_NC:G47_6</t>
  </si>
  <si>
    <t>G47.6 - Retail sale of cultural and recreation goods in specialised stores</t>
  </si>
  <si>
    <t>http://www.eba.europa.eu/xbrl/crr/dict/dom/NC:G47_59</t>
  </si>
  <si>
    <t>eba_NC:G47_59</t>
  </si>
  <si>
    <t>G47.59 - Retail sale of furniture, lighting equipment and other household articles in specialised stores</t>
  </si>
  <si>
    <t>http://www.eba.europa.eu/xbrl/crr/dict/dom/NC:G47_54</t>
  </si>
  <si>
    <t>eba_NC:G47_54</t>
  </si>
  <si>
    <t>G47.54 - Retail sale of electrical household appliances in specialised stores</t>
  </si>
  <si>
    <t>http://www.eba.europa.eu/xbrl/crr/dict/dom/NC:G47_53</t>
  </si>
  <si>
    <t>eba_NC:G47_53</t>
  </si>
  <si>
    <t>G47.53 - Retail sale of carpets, rugs, wall and floor coverings in specialised stores</t>
  </si>
  <si>
    <t>http://www.eba.europa.eu/xbrl/crr/dict/dom/NC:G47_52</t>
  </si>
  <si>
    <t>eba_NC:G47_52</t>
  </si>
  <si>
    <t>G47.52 - Retail sale of hardware, paints and glass in specialised stores</t>
  </si>
  <si>
    <t>http://www.eba.europa.eu/xbrl/crr/dict/dom/NC:G47_51</t>
  </si>
  <si>
    <t>eba_NC:G47_51</t>
  </si>
  <si>
    <t>G47.51 - Retail sale of textiles in specialised stores</t>
  </si>
  <si>
    <t>http://www.eba.europa.eu/xbrl/crr/dict/dom/NC:G47_5</t>
  </si>
  <si>
    <t>eba_NC:G47_5</t>
  </si>
  <si>
    <t>G47.5 - Retail sale of other household equipment in specialised stores</t>
  </si>
  <si>
    <t>http://www.eba.europa.eu/xbrl/crr/dict/dom/NC:G47_43</t>
  </si>
  <si>
    <t>eba_NC:G47_43</t>
  </si>
  <si>
    <t>G47.43 - Retail sale of audio and video equipment in specialised stores</t>
  </si>
  <si>
    <t>http://www.eba.europa.eu/xbrl/crr/dict/dom/NC:G47_42</t>
  </si>
  <si>
    <t>eba_NC:G47_42</t>
  </si>
  <si>
    <t>G47.42 - Retail sale of telecommunications equipment in specialised stores</t>
  </si>
  <si>
    <t>http://www.eba.europa.eu/xbrl/crr/dict/dom/NC:G47_41</t>
  </si>
  <si>
    <t>eba_NC:G47_41</t>
  </si>
  <si>
    <t>G47.41 - Retail sale of computers, peripheral units and software in specialised stores</t>
  </si>
  <si>
    <t>http://www.eba.europa.eu/xbrl/crr/dict/dom/NC:G47_4</t>
  </si>
  <si>
    <t>eba_NC:G47_4</t>
  </si>
  <si>
    <t>G47.4 - Retail sale of information and communication equipment in specialised stores</t>
  </si>
  <si>
    <t>http://www.eba.europa.eu/xbrl/crr/dict/dom/NC:G47_3</t>
  </si>
  <si>
    <t>eba_NC:G47_3</t>
  </si>
  <si>
    <t>G47.3 - Retail sale of automotive fuel in specialised stores</t>
  </si>
  <si>
    <t>http://www.eba.europa.eu/xbrl/crr/dict/dom/NC:G47_29</t>
  </si>
  <si>
    <t>eba_NC:G47_29</t>
  </si>
  <si>
    <t>G47.29 - Other retail sale of food in specialised stores</t>
  </si>
  <si>
    <t>http://www.eba.europa.eu/xbrl/crr/dict/dom/NC:G47_26</t>
  </si>
  <si>
    <t>eba_NC:G47_26</t>
  </si>
  <si>
    <t>G47.26 - Retail sale of tobacco products in specialised stores</t>
  </si>
  <si>
    <t>http://www.eba.europa.eu/xbrl/crr/dict/dom/NC:G47_25</t>
  </si>
  <si>
    <t>eba_NC:G47_25</t>
  </si>
  <si>
    <t>G47.25 - Retail sale of beverages in specialised stores</t>
  </si>
  <si>
    <t>http://www.eba.europa.eu/xbrl/crr/dict/dom/NC:G47_24</t>
  </si>
  <si>
    <t>eba_NC:G47_24</t>
  </si>
  <si>
    <t>G47.24 - Retail sale of bread, cakes, flour confectionery and sugar confectionery in specialised stores</t>
  </si>
  <si>
    <t>http://www.eba.europa.eu/xbrl/crr/dict/dom/NC:G47_23</t>
  </si>
  <si>
    <t>eba_NC:G47_23</t>
  </si>
  <si>
    <t>G47.23 - Retail sale of fish, crustaceans and molluscs in specialised stores</t>
  </si>
  <si>
    <t>http://www.eba.europa.eu/xbrl/crr/dict/dom/NC:G47_22</t>
  </si>
  <si>
    <t>eba_NC:G47_22</t>
  </si>
  <si>
    <t>G47.22 - Retail sale of meat and meat products in specialised stores</t>
  </si>
  <si>
    <t>http://www.eba.europa.eu/xbrl/crr/dict/dom/NC:G47_21</t>
  </si>
  <si>
    <t>eba_NC:G47_21</t>
  </si>
  <si>
    <t>G47.21 - Retail sale of fruit and vegetables in specialised stores</t>
  </si>
  <si>
    <t>http://www.eba.europa.eu/xbrl/crr/dict/dom/NC:G47_2</t>
  </si>
  <si>
    <t>eba_NC:G47_2</t>
  </si>
  <si>
    <t>G47.2 - Retail sale of food, beverages and tobacco in specialised stores</t>
  </si>
  <si>
    <t>http://www.eba.europa.eu/xbrl/crr/dict/dom/NC:G47_19</t>
  </si>
  <si>
    <t>eba_NC:G47_19</t>
  </si>
  <si>
    <t>G47.19 - Other retail sale in non-specialised stores</t>
  </si>
  <si>
    <t>http://www.eba.europa.eu/xbrl/crr/dict/dom/NC:G47_11</t>
  </si>
  <si>
    <t>eba_NC:G47_11</t>
  </si>
  <si>
    <t>G47.11 - Retail sale in non-specialised stores with food, beverages or tobacco predominating</t>
  </si>
  <si>
    <t>http://www.eba.europa.eu/xbrl/crr/dict/dom/NC:G47_1</t>
  </si>
  <si>
    <t>eba_NC:G47_1</t>
  </si>
  <si>
    <t>G47.1 - Retail sale in non-specialised stores</t>
  </si>
  <si>
    <t>http://www.eba.europa.eu/xbrl/crr/dict/dom/NC:G47</t>
  </si>
  <si>
    <t>eba_NC:G47</t>
  </si>
  <si>
    <t>G47 - Retail trade, except of motor vehicles and motorcycles</t>
  </si>
  <si>
    <t>http://www.eba.europa.eu/xbrl/crr/dict/dom/NC:G46_9</t>
  </si>
  <si>
    <t>eba_NC:G46_9</t>
  </si>
  <si>
    <t>G46.9 - Non-specialised wholesale trade</t>
  </si>
  <si>
    <t>http://www.eba.europa.eu/xbrl/crr/dict/dom/NC:G46_77</t>
  </si>
  <si>
    <t>eba_NC:G46_77</t>
  </si>
  <si>
    <t>G46.77 - Wholesale of waste and scrap</t>
  </si>
  <si>
    <t>http://www.eba.europa.eu/xbrl/crr/dict/dom/NC:G46_76</t>
  </si>
  <si>
    <t>eba_NC:G46_76</t>
  </si>
  <si>
    <t>G46.76 - Wholesale of other intermediate products</t>
  </si>
  <si>
    <t>http://www.eba.europa.eu/xbrl/crr/dict/dom/NC:G46_75</t>
  </si>
  <si>
    <t>eba_NC:G46_75</t>
  </si>
  <si>
    <t>G46.75 - Wholesale of chemical products</t>
  </si>
  <si>
    <t>http://www.eba.europa.eu/xbrl/crr/dict/dom/NC:G46_74</t>
  </si>
  <si>
    <t>eba_NC:G46_74</t>
  </si>
  <si>
    <t>G46.74 - Wholesale of hardware, plumbing and heating equipment and supplies</t>
  </si>
  <si>
    <t>http://www.eba.europa.eu/xbrl/crr/dict/dom/NC:G46_73</t>
  </si>
  <si>
    <t>eba_NC:G46_73</t>
  </si>
  <si>
    <t>G46.73 - Wholesale of wood, construction materials and sanitary equipment</t>
  </si>
  <si>
    <t>http://www.eba.europa.eu/xbrl/crr/dict/dom/NC:G46_72</t>
  </si>
  <si>
    <t>eba_NC:G46_72</t>
  </si>
  <si>
    <t>G46.72 - Wholesale of metals and metal ores</t>
  </si>
  <si>
    <t>http://www.eba.europa.eu/xbrl/crr/dict/dom/NC:G46_71</t>
  </si>
  <si>
    <t>eba_NC:G46_71</t>
  </si>
  <si>
    <t>G46.71 - Wholesale of solid, liquid and gaseous fuels and related products</t>
  </si>
  <si>
    <t>http://www.eba.europa.eu/xbrl/crr/dict/dom/NC:G46_7</t>
  </si>
  <si>
    <t>eba_NC:G46_7</t>
  </si>
  <si>
    <t>G46.7 - Other specialised wholesale</t>
  </si>
  <si>
    <t>http://www.eba.europa.eu/xbrl/crr/dict/dom/NC:G46_69</t>
  </si>
  <si>
    <t>eba_NC:G46_69</t>
  </si>
  <si>
    <t>G46.69 - Wholesale of other machinery and equipment</t>
  </si>
  <si>
    <t>http://www.eba.europa.eu/xbrl/crr/dict/dom/NC:G46_66</t>
  </si>
  <si>
    <t>eba_NC:G46_66</t>
  </si>
  <si>
    <t>G46.66 - Wholesale of other office machinery and equipment</t>
  </si>
  <si>
    <t>http://www.eba.europa.eu/xbrl/crr/dict/dom/NC:G46_65</t>
  </si>
  <si>
    <t>eba_NC:G46_65</t>
  </si>
  <si>
    <t>G46.65 - Wholesale of office furniture</t>
  </si>
  <si>
    <t>http://www.eba.europa.eu/xbrl/crr/dict/dom/NC:G46_64</t>
  </si>
  <si>
    <t>eba_NC:G46_64</t>
  </si>
  <si>
    <t>G46.64 - Wholesale of machinery for the textile industry and of sewing and knitting machines</t>
  </si>
  <si>
    <t>http://www.eba.europa.eu/xbrl/crr/dict/dom/NC:G46_63</t>
  </si>
  <si>
    <t>eba_NC:G46_63</t>
  </si>
  <si>
    <t>G46.63 - Wholesale of mining, construction and civil engineering machinery</t>
  </si>
  <si>
    <t>http://www.eba.europa.eu/xbrl/crr/dict/dom/NC:G46_62</t>
  </si>
  <si>
    <t>eba_NC:G46_62</t>
  </si>
  <si>
    <t>G46.62 - Wholesale of machine tools</t>
  </si>
  <si>
    <t>http://www.eba.europa.eu/xbrl/crr/dict/dom/NC:G46_61</t>
  </si>
  <si>
    <t>eba_NC:G46_61</t>
  </si>
  <si>
    <t>G46.61 - Wholesale of agricultural machinery, equipment and supplies</t>
  </si>
  <si>
    <t>http://www.eba.europa.eu/xbrl/crr/dict/dom/NC:G46_6</t>
  </si>
  <si>
    <t>eba_NC:G46_6</t>
  </si>
  <si>
    <t>G46.6 - Wholesale of other machinery, equipment and supplies</t>
  </si>
  <si>
    <t>http://www.eba.europa.eu/xbrl/crr/dict/dom/NC:G46_52</t>
  </si>
  <si>
    <t>eba_NC:G46_52</t>
  </si>
  <si>
    <t>G46.52 - Wholesale of electronic and telecommunications equipment and parts</t>
  </si>
  <si>
    <t>http://www.eba.europa.eu/xbrl/crr/dict/dom/NC:G46_51</t>
  </si>
  <si>
    <t>eba_NC:G46_51</t>
  </si>
  <si>
    <t>G46.51 - Wholesale of computers, computer peripheral equipment and software</t>
  </si>
  <si>
    <t>http://www.eba.europa.eu/xbrl/crr/dict/dom/NC:G46_5</t>
  </si>
  <si>
    <t>eba_NC:G46_5</t>
  </si>
  <si>
    <t>G46.5 - Wholesale of information and communication equipment</t>
  </si>
  <si>
    <t>http://www.eba.europa.eu/xbrl/crr/dict/dom/NC:G46_49</t>
  </si>
  <si>
    <t>eba_NC:G46_49</t>
  </si>
  <si>
    <t>G46.49 - Wholesale of other household goods</t>
  </si>
  <si>
    <t>http://www.eba.europa.eu/xbrl/crr/dict/dom/NC:G46_48</t>
  </si>
  <si>
    <t>eba_NC:G46_48</t>
  </si>
  <si>
    <t>G46.48 - Wholesale of watches and jewellery</t>
  </si>
  <si>
    <t>http://www.eba.europa.eu/xbrl/crr/dict/dom/NC:G46_47</t>
  </si>
  <si>
    <t>eba_NC:G46_47</t>
  </si>
  <si>
    <t>G46.47 - Wholesale of furniture, carpets and lighting equipment</t>
  </si>
  <si>
    <t>http://www.eba.europa.eu/xbrl/crr/dict/dom/NC:G46_46</t>
  </si>
  <si>
    <t>eba_NC:G46_46</t>
  </si>
  <si>
    <t>G46.46 - Wholesale of pharmaceutical goods</t>
  </si>
  <si>
    <t>http://www.eba.europa.eu/xbrl/crr/dict/dom/NC:G46_45</t>
  </si>
  <si>
    <t>eba_NC:G46_45</t>
  </si>
  <si>
    <t>G46.45 - Wholesale of perfume and cosmetics</t>
  </si>
  <si>
    <t>http://www.eba.europa.eu/xbrl/crr/dict/dom/NC:G46_44</t>
  </si>
  <si>
    <t>eba_NC:G46_44</t>
  </si>
  <si>
    <t>G46.44 - Wholesale of china and glassware and cleaning materials</t>
  </si>
  <si>
    <t>http://www.eba.europa.eu/xbrl/crr/dict/dom/NC:G46_43</t>
  </si>
  <si>
    <t>eba_NC:G46_43</t>
  </si>
  <si>
    <t>G46.43 - Wholesale of electrical household appliances</t>
  </si>
  <si>
    <t>http://www.eba.europa.eu/xbrl/crr/dict/dom/NC:G46_42</t>
  </si>
  <si>
    <t>eba_NC:G46_42</t>
  </si>
  <si>
    <t>G46.42 - Wholesale of clothing and footwear</t>
  </si>
  <si>
    <t>http://www.eba.europa.eu/xbrl/crr/dict/dom/NC:G46_41</t>
  </si>
  <si>
    <t>eba_NC:G46_41</t>
  </si>
  <si>
    <t>G46.41 - Wholesale of textiles</t>
  </si>
  <si>
    <t>http://www.eba.europa.eu/xbrl/crr/dict/dom/NC:G46_4</t>
  </si>
  <si>
    <t>eba_NC:G46_4</t>
  </si>
  <si>
    <t>G46.4 - Wholesale of household goods</t>
  </si>
  <si>
    <t>http://www.eba.europa.eu/xbrl/crr/dict/dom/NC:G46_39</t>
  </si>
  <si>
    <t>eba_NC:G46_39</t>
  </si>
  <si>
    <t>G46.39 - Non-specialised wholesale of food, beverages and tobacco</t>
  </si>
  <si>
    <t>http://www.eba.europa.eu/xbrl/crr/dict/dom/NC:G46_38</t>
  </si>
  <si>
    <t>eba_NC:G46_38</t>
  </si>
  <si>
    <t>G46.38 - Wholesale of other food, including fish, crustaceans and molluscs</t>
  </si>
  <si>
    <t>http://www.eba.europa.eu/xbrl/crr/dict/dom/NC:G46_37</t>
  </si>
  <si>
    <t>eba_NC:G46_37</t>
  </si>
  <si>
    <t>G46.37 - Wholesale of coffee, tea, cocoa and spices</t>
  </si>
  <si>
    <t>http://www.eba.europa.eu/xbrl/crr/dict/dom/NC:G46_36</t>
  </si>
  <si>
    <t>eba_NC:G46_36</t>
  </si>
  <si>
    <t>G46.36 - Wholesale of sugar and chocolate and sugar confectionery</t>
  </si>
  <si>
    <t>http://www.eba.europa.eu/xbrl/crr/dict/dom/NC:G46_35</t>
  </si>
  <si>
    <t>eba_NC:G46_35</t>
  </si>
  <si>
    <t>G46.35 - Wholesale of tobacco products</t>
  </si>
  <si>
    <t>http://www.eba.europa.eu/xbrl/crr/dict/dom/NC:G46_34</t>
  </si>
  <si>
    <t>eba_NC:G46_34</t>
  </si>
  <si>
    <t>G46.34 - Wholesale of beverages</t>
  </si>
  <si>
    <t>http://www.eba.europa.eu/xbrl/crr/dict/dom/NC:G46_33</t>
  </si>
  <si>
    <t>eba_NC:G46_33</t>
  </si>
  <si>
    <t>G46.33 - Wholesale of dairy products, eggs and edible oils and fats</t>
  </si>
  <si>
    <t>http://www.eba.europa.eu/xbrl/crr/dict/dom/NC:G46_32</t>
  </si>
  <si>
    <t>eba_NC:G46_32</t>
  </si>
  <si>
    <t>G46.32 - Wholesale of meat and meat products</t>
  </si>
  <si>
    <t>http://www.eba.europa.eu/xbrl/crr/dict/dom/NC:G46_31</t>
  </si>
  <si>
    <t>eba_NC:G46_31</t>
  </si>
  <si>
    <t>G46.31 - Wholesale of fruit and vegetables</t>
  </si>
  <si>
    <t>http://www.eba.europa.eu/xbrl/crr/dict/dom/NC:G46_3</t>
  </si>
  <si>
    <t>eba_NC:G46_3</t>
  </si>
  <si>
    <t>G46.3 - Wholesale of food, beverages and tobacco</t>
  </si>
  <si>
    <t>http://www.eba.europa.eu/xbrl/crr/dict/dom/NC:G46_24</t>
  </si>
  <si>
    <t>eba_NC:G46_24</t>
  </si>
  <si>
    <t>G46.24 - Wholesale of hides, skins and leather</t>
  </si>
  <si>
    <t>http://www.eba.europa.eu/xbrl/crr/dict/dom/NC:G46_23</t>
  </si>
  <si>
    <t>eba_NC:G46_23</t>
  </si>
  <si>
    <t>G46.23 - Wholesale of live animals</t>
  </si>
  <si>
    <t>http://www.eba.europa.eu/xbrl/crr/dict/dom/NC:G46_22</t>
  </si>
  <si>
    <t>eba_NC:G46_22</t>
  </si>
  <si>
    <t>G46.22 - Wholesale of flowers and plants</t>
  </si>
  <si>
    <t>http://www.eba.europa.eu/xbrl/crr/dict/dom/NC:G46_21</t>
  </si>
  <si>
    <t>eba_NC:G46_21</t>
  </si>
  <si>
    <t>G46.21 - Wholesale of grain, unmanufactured tobacco, seeds and animal feeds</t>
  </si>
  <si>
    <t>http://www.eba.europa.eu/xbrl/crr/dict/dom/NC:G46_2</t>
  </si>
  <si>
    <t>eba_NC:G46_2</t>
  </si>
  <si>
    <t>G46.2 - Wholesale of agricultural raw materials and live animals</t>
  </si>
  <si>
    <t>http://www.eba.europa.eu/xbrl/crr/dict/dom/NC:G46_19</t>
  </si>
  <si>
    <t>eba_NC:G46_19</t>
  </si>
  <si>
    <t>G46.19 - Agents involved in the sale of a variety of goods</t>
  </si>
  <si>
    <t>http://www.eba.europa.eu/xbrl/crr/dict/dom/NC:G46_18</t>
  </si>
  <si>
    <t>eba_NC:G46_18</t>
  </si>
  <si>
    <t>G46.18 - Agents specialised in the sale of other particular products</t>
  </si>
  <si>
    <t>http://www.eba.europa.eu/xbrl/crr/dict/dom/NC:G46_17</t>
  </si>
  <si>
    <t>eba_NC:G46_17</t>
  </si>
  <si>
    <t>G46.17 - Agents involved in the sale of food, beverages and tobacco</t>
  </si>
  <si>
    <t>http://www.eba.europa.eu/xbrl/crr/dict/dom/NC:G46_16</t>
  </si>
  <si>
    <t>eba_NC:G46_16</t>
  </si>
  <si>
    <t>G46.16 - Agents involved in the sale of textiles, clothing, fur, footwear and leather goods</t>
  </si>
  <si>
    <t>http://www.eba.europa.eu/xbrl/crr/dict/dom/NC:G46_15</t>
  </si>
  <si>
    <t>eba_NC:G46_15</t>
  </si>
  <si>
    <t>G46.15 - Agents involved in the sale of furniture, household goods, hardware and ironmongery</t>
  </si>
  <si>
    <t>http://www.eba.europa.eu/xbrl/crr/dict/dom/NC:G46_14</t>
  </si>
  <si>
    <t>eba_NC:G46_14</t>
  </si>
  <si>
    <t>G46.14 - Agents involved in the sale of machinery, industrial equipment, ships and aircraft</t>
  </si>
  <si>
    <t>http://www.eba.europa.eu/xbrl/crr/dict/dom/NC:G46_13</t>
  </si>
  <si>
    <t>eba_NC:G46_13</t>
  </si>
  <si>
    <t>G46.13 - Agents involved in the sale of timber and building materials</t>
  </si>
  <si>
    <t>http://www.eba.europa.eu/xbrl/crr/dict/dom/NC:G46_12</t>
  </si>
  <si>
    <t>eba_NC:G46_12</t>
  </si>
  <si>
    <t>G46.12 - Agents involved in the sale of fuels, ores, metals and industrial chemicals</t>
  </si>
  <si>
    <t>http://www.eba.europa.eu/xbrl/crr/dict/dom/NC:G46_11</t>
  </si>
  <si>
    <t>eba_NC:G46_11</t>
  </si>
  <si>
    <t>G46.11 - Agents involved in the sale of agricultural raw materials, live animals, textile raw materials and semi-finished goods</t>
  </si>
  <si>
    <t>http://www.eba.europa.eu/xbrl/crr/dict/dom/NC:G46_1</t>
  </si>
  <si>
    <t>eba_NC:G46_1</t>
  </si>
  <si>
    <t>G46.1 - Wholesale on a fee or contract basis</t>
  </si>
  <si>
    <t>http://www.eba.europa.eu/xbrl/crr/dict/dom/NC:G46</t>
  </si>
  <si>
    <t>eba_NC:G46</t>
  </si>
  <si>
    <t>G46 - Wholesale trade, except of motor vehicles and motorcycles</t>
  </si>
  <si>
    <t>http://www.eba.europa.eu/xbrl/crr/dict/dom/NC:G45_4</t>
  </si>
  <si>
    <t>eba_NC:G45_4</t>
  </si>
  <si>
    <t>G45.4 - Sale, maintenance and repair of motorcycles and related parts and accessories</t>
  </si>
  <si>
    <t>http://www.eba.europa.eu/xbrl/crr/dict/dom/NC:G45_32</t>
  </si>
  <si>
    <t>eba_NC:G45_32</t>
  </si>
  <si>
    <t>G45.32 - Retail trade of motor vehicle parts and accessories</t>
  </si>
  <si>
    <t>http://www.eba.europa.eu/xbrl/crr/dict/dom/NC:G45_31</t>
  </si>
  <si>
    <t>eba_NC:G45_31</t>
  </si>
  <si>
    <t>G45.31 - Wholesale trade of motor vehicle parts and accessories</t>
  </si>
  <si>
    <t>http://www.eba.europa.eu/xbrl/crr/dict/dom/NC:G45_3</t>
  </si>
  <si>
    <t>eba_NC:G45_3</t>
  </si>
  <si>
    <t>G45.3 - Sale of motor vehicle parts and accessories</t>
  </si>
  <si>
    <t>http://www.eba.europa.eu/xbrl/crr/dict/dom/NC:G45_2</t>
  </si>
  <si>
    <t>eba_NC:G45_2</t>
  </si>
  <si>
    <t>G45.2 - Maintenance and repair of motor vehicles</t>
  </si>
  <si>
    <t>http://www.eba.europa.eu/xbrl/crr/dict/dom/NC:G45_19</t>
  </si>
  <si>
    <t>eba_NC:G45_19</t>
  </si>
  <si>
    <t>G45.19 - Sale of other motor vehicles</t>
  </si>
  <si>
    <t>http://www.eba.europa.eu/xbrl/crr/dict/dom/NC:G45_11</t>
  </si>
  <si>
    <t>eba_NC:G45_11</t>
  </si>
  <si>
    <t>G45.11 - Sale of cars and light motor vehicles</t>
  </si>
  <si>
    <t>http://www.eba.europa.eu/xbrl/crr/dict/dom/NC:G45_1</t>
  </si>
  <si>
    <t>eba_NC:G45_1</t>
  </si>
  <si>
    <t>G45.1 - Sale of motor vehicles</t>
  </si>
  <si>
    <t>http://www.eba.europa.eu/xbrl/crr/dict/dom/NC:G45</t>
  </si>
  <si>
    <t>eba_NC:G45</t>
  </si>
  <si>
    <t>G45 - Wholesale and retail trade and repair of motor vehicles and motorcycles</t>
  </si>
  <si>
    <t>http://www.eba.europa.eu/xbrl/crr/dict/dom/NC:G</t>
  </si>
  <si>
    <t>eba_NC:G</t>
  </si>
  <si>
    <t>G - Wholesale and retail trade</t>
  </si>
  <si>
    <t>http://www.eba.europa.eu/xbrl/crr/dict/dom/NC:F43_99</t>
  </si>
  <si>
    <t>eba_NC:F43_99</t>
  </si>
  <si>
    <t>F43.99 - Other specialised construction activities n.e.c.</t>
  </si>
  <si>
    <t>http://www.eba.europa.eu/xbrl/crr/dict/dom/NC:F43_91</t>
  </si>
  <si>
    <t>eba_NC:F43_91</t>
  </si>
  <si>
    <t>F43.91 - Roofing activities</t>
  </si>
  <si>
    <t>http://www.eba.europa.eu/xbrl/crr/dict/dom/NC:F43_9</t>
  </si>
  <si>
    <t>eba_NC:F43_9</t>
  </si>
  <si>
    <t>F43.9 - Other specialised construction activities</t>
  </si>
  <si>
    <t>http://www.eba.europa.eu/xbrl/crr/dict/dom/NC:F43_39</t>
  </si>
  <si>
    <t>eba_NC:F43_39</t>
  </si>
  <si>
    <t>F43.39 - Other building completion and finishing</t>
  </si>
  <si>
    <t>http://www.eba.europa.eu/xbrl/crr/dict/dom/NC:F43_34</t>
  </si>
  <si>
    <t>eba_NC:F43_34</t>
  </si>
  <si>
    <t>F43.34 - Painting and glazing</t>
  </si>
  <si>
    <t>http://www.eba.europa.eu/xbrl/crr/dict/dom/NC:F43_33</t>
  </si>
  <si>
    <t>eba_NC:F43_33</t>
  </si>
  <si>
    <t>F43.33 - Floor and wall covering</t>
  </si>
  <si>
    <t>http://www.eba.europa.eu/xbrl/crr/dict/dom/NC:F43_32</t>
  </si>
  <si>
    <t>eba_NC:F43_32</t>
  </si>
  <si>
    <t>F43.32 - Joinery installation</t>
  </si>
  <si>
    <t>http://www.eba.europa.eu/xbrl/crr/dict/dom/NC:F43_31</t>
  </si>
  <si>
    <t>eba_NC:F43_31</t>
  </si>
  <si>
    <t>F43.31 - Plastering</t>
  </si>
  <si>
    <t>http://www.eba.europa.eu/xbrl/crr/dict/dom/NC:F43_3</t>
  </si>
  <si>
    <t>eba_NC:F43_3</t>
  </si>
  <si>
    <t>F43.3 - Building completion and finishing</t>
  </si>
  <si>
    <t>http://www.eba.europa.eu/xbrl/crr/dict/dom/NC:F43_29</t>
  </si>
  <si>
    <t>eba_NC:F43_29</t>
  </si>
  <si>
    <t>F43.29 - Other construction installation</t>
  </si>
  <si>
    <t>http://www.eba.europa.eu/xbrl/crr/dict/dom/NC:F43_22</t>
  </si>
  <si>
    <t>eba_NC:F43_22</t>
  </si>
  <si>
    <t>F43.22 - Plumbing, heat and air-conditioning installation</t>
  </si>
  <si>
    <t>http://www.eba.europa.eu/xbrl/crr/dict/dom/NC:F43_2</t>
  </si>
  <si>
    <t>eba_NC:F43_2</t>
  </si>
  <si>
    <t>F43.2 - Electrical, plumbing and other construction installation activities</t>
  </si>
  <si>
    <t>http://www.eba.europa.eu/xbrl/crr/dict/dom/NC:F43_13</t>
  </si>
  <si>
    <t>eba_NC:F43_13</t>
  </si>
  <si>
    <t>F43.13 - Test drilling and boring</t>
  </si>
  <si>
    <t>http://www.eba.europa.eu/xbrl/crr/dict/dom/NC:F43_12</t>
  </si>
  <si>
    <t>eba_NC:F43_12</t>
  </si>
  <si>
    <t>F43.12 - Site preparation</t>
  </si>
  <si>
    <t>http://www.eba.europa.eu/xbrl/crr/dict/dom/NC:F43_11</t>
  </si>
  <si>
    <t>eba_NC:F43_11</t>
  </si>
  <si>
    <t>F43.11 - Demolition</t>
  </si>
  <si>
    <t>http://www.eba.europa.eu/xbrl/crr/dict/dom/NC:F43_1</t>
  </si>
  <si>
    <t>eba_NC:F43_1</t>
  </si>
  <si>
    <t>F43.1 - Demolition and site preparation</t>
  </si>
  <si>
    <t>http://www.eba.europa.eu/xbrl/crr/dict/dom/NC:F43</t>
  </si>
  <si>
    <t>eba_NC:F43</t>
  </si>
  <si>
    <t>F43 - Specialised construction activities</t>
  </si>
  <si>
    <t>http://www.eba.europa.eu/xbrl/crr/dict/dom/NC:F42_99</t>
  </si>
  <si>
    <t>eba_NC:F42_99</t>
  </si>
  <si>
    <t>F42.99 - Construction of other civil engineering projects n.e.c.</t>
  </si>
  <si>
    <t>http://www.eba.europa.eu/xbrl/crr/dict/dom/NC:F42_91</t>
  </si>
  <si>
    <t>eba_NC:F42_91</t>
  </si>
  <si>
    <t>F42.91 - Construction of water projects</t>
  </si>
  <si>
    <t>http://www.eba.europa.eu/xbrl/crr/dict/dom/NC:F42_9</t>
  </si>
  <si>
    <t>eba_NC:F42_9</t>
  </si>
  <si>
    <t>F42.9 - Construction of other civil engineering projects</t>
  </si>
  <si>
    <t>http://www.eba.europa.eu/xbrl/crr/dict/dom/NC:F42_22</t>
  </si>
  <si>
    <t>eba_NC:F42_22</t>
  </si>
  <si>
    <t>F42.22 - Construction of utility projects for electricity and telecommunications</t>
  </si>
  <si>
    <t>http://www.eba.europa.eu/xbrl/crr/dict/dom/NC:F42_21</t>
  </si>
  <si>
    <t>eba_NC:F42_21</t>
  </si>
  <si>
    <t>F42.21 - Construction of utility projects for fluids</t>
  </si>
  <si>
    <t>http://www.eba.europa.eu/xbrl/crr/dict/dom/NC:F42_2</t>
  </si>
  <si>
    <t>eba_NC:F42_2</t>
  </si>
  <si>
    <t>F42.2 - Construction of utility projects</t>
  </si>
  <si>
    <t>http://www.eba.europa.eu/xbrl/crr/dict/dom/NC:F42_13</t>
  </si>
  <si>
    <t>eba_NC:F42_13</t>
  </si>
  <si>
    <t>F42.13 - Construction of bridges and tunnels</t>
  </si>
  <si>
    <t>http://www.eba.europa.eu/xbrl/crr/dict/dom/NC:F42_12</t>
  </si>
  <si>
    <t>eba_NC:F42_12</t>
  </si>
  <si>
    <t>F42.12 - Construction of railways and underground railways</t>
  </si>
  <si>
    <t>http://www.eba.europa.eu/xbrl/crr/dict/dom/NC:F42_11</t>
  </si>
  <si>
    <t>eba_NC:F42_11</t>
  </si>
  <si>
    <t>F42.11 - Construction of roads and motorways</t>
  </si>
  <si>
    <t>http://www.eba.europa.eu/xbrl/crr/dict/dom/NC:F42_1</t>
  </si>
  <si>
    <t>eba_NC:F42_1</t>
  </si>
  <si>
    <t>F42.1 - Construction of roads and railways</t>
  </si>
  <si>
    <t>http://www.eba.europa.eu/xbrl/crr/dict/dom/NC:F42</t>
  </si>
  <si>
    <t>eba_NC:F42</t>
  </si>
  <si>
    <t>F42 - Civil engineering</t>
  </si>
  <si>
    <t>http://www.eba.europa.eu/xbrl/crr/dict/dom/NC:F41_2</t>
  </si>
  <si>
    <t>eba_NC:F41_2</t>
  </si>
  <si>
    <t>F41.2 - Construction of residential and non-residential buildings</t>
  </si>
  <si>
    <t>http://www.eba.europa.eu/xbrl/crr/dict/dom/NC:F41_1</t>
  </si>
  <si>
    <t>eba_NC:F41_1</t>
  </si>
  <si>
    <t>F41.1 - Development of building projects</t>
  </si>
  <si>
    <t>http://www.eba.europa.eu/xbrl/crr/dict/dom/NC:F41</t>
  </si>
  <si>
    <t>eba_NC:F41</t>
  </si>
  <si>
    <t>F41 - Construction of buildings</t>
  </si>
  <si>
    <t>http://www.eba.europa.eu/xbrl/crr/dict/dom/NC:F</t>
  </si>
  <si>
    <t>eba_NC:F</t>
  </si>
  <si>
    <t>F - Construction</t>
  </si>
  <si>
    <t>http://www.eba.europa.eu/xbrl/crr/dict/dom/NC:E39</t>
  </si>
  <si>
    <t>eba_NC:E39</t>
  </si>
  <si>
    <t>E39 - Remediation activities and other waste management services</t>
  </si>
  <si>
    <t>http://www.eba.europa.eu/xbrl/crr/dict/dom/NC:E38_32</t>
  </si>
  <si>
    <t>eba_NC:E38_32</t>
  </si>
  <si>
    <t>E38.32 - Recovery of sorted materials</t>
  </si>
  <si>
    <t>http://www.eba.europa.eu/xbrl/crr/dict/dom/NC:E38_31</t>
  </si>
  <si>
    <t>eba_NC:E38_31</t>
  </si>
  <si>
    <t>E38.31 - Dismantling of wrecks</t>
  </si>
  <si>
    <t>http://www.eba.europa.eu/xbrl/crr/dict/dom/NC:E38_3</t>
  </si>
  <si>
    <t>eba_NC:E38_3</t>
  </si>
  <si>
    <t>E38.3 - Materials recovery</t>
  </si>
  <si>
    <t>http://www.eba.europa.eu/xbrl/crr/dict/dom/NC:E38_22</t>
  </si>
  <si>
    <t>eba_NC:E38_22</t>
  </si>
  <si>
    <t>E38.22 - Treatment and disposal of hazardous waste</t>
  </si>
  <si>
    <t>http://www.eba.europa.eu/xbrl/crr/dict/dom/NC:E38_21</t>
  </si>
  <si>
    <t>eba_NC:E38_21</t>
  </si>
  <si>
    <t>E38.21 - Treatment and disposal of non-hazardous waste</t>
  </si>
  <si>
    <t>http://www.eba.europa.eu/xbrl/crr/dict/dom/NC:E38_2</t>
  </si>
  <si>
    <t>eba_NC:E38_2</t>
  </si>
  <si>
    <t>E38.2 - Waste treatment and disposal</t>
  </si>
  <si>
    <t>http://www.eba.europa.eu/xbrl/crr/dict/dom/NC:E38_12</t>
  </si>
  <si>
    <t>eba_NC:E38_12</t>
  </si>
  <si>
    <t>E38.12 - Collection of hazardous waste</t>
  </si>
  <si>
    <t>http://www.eba.europa.eu/xbrl/crr/dict/dom/NC:E38_11</t>
  </si>
  <si>
    <t>eba_NC:E38_11</t>
  </si>
  <si>
    <t>E38.11 - Collection of non-hazardous waste</t>
  </si>
  <si>
    <t>http://www.eba.europa.eu/xbrl/crr/dict/dom/NC:E38_1</t>
  </si>
  <si>
    <t>eba_NC:E38_1</t>
  </si>
  <si>
    <t>E38.1 - Waste collection</t>
  </si>
  <si>
    <t>http://www.eba.europa.eu/xbrl/crr/dict/dom/NC:E38</t>
  </si>
  <si>
    <t>eba_NC:E38</t>
  </si>
  <si>
    <t>E38 - Waste collection, treatment and disposal activities; materials recovery</t>
  </si>
  <si>
    <t>http://www.eba.europa.eu/xbrl/crr/dict/dom/NC:E37</t>
  </si>
  <si>
    <t>eba_NC:E37</t>
  </si>
  <si>
    <t>E37 - Sewerage</t>
  </si>
  <si>
    <t>http://www.eba.europa.eu/xbrl/crr/dict/dom/NC:E36</t>
  </si>
  <si>
    <t>eba_NC:E36</t>
  </si>
  <si>
    <t>E36 - Water collection, treatment and supply</t>
  </si>
  <si>
    <t>http://www.eba.europa.eu/xbrl/crr/dict/dom/NC:E</t>
  </si>
  <si>
    <t>eba_NC:E</t>
  </si>
  <si>
    <t>E - Water supply</t>
  </si>
  <si>
    <t>http://www.eba.europa.eu/xbrl/crr/dict/dom/NC:D35_3</t>
  </si>
  <si>
    <t>eba_NC:D35_3</t>
  </si>
  <si>
    <t>D35.3 - Steam and air conditioning supply</t>
  </si>
  <si>
    <t>http://www.eba.europa.eu/xbrl/crr/dict/dom/NC:D35_23</t>
  </si>
  <si>
    <t>eba_NC:D35_23</t>
  </si>
  <si>
    <t>D35.23 - Trade of gas through mains</t>
  </si>
  <si>
    <t>http://www.eba.europa.eu/xbrl/crr/dict/dom/NC:D35_22</t>
  </si>
  <si>
    <t>eba_NC:D35_22</t>
  </si>
  <si>
    <t>D35.22 - Distribution of gaseous fuels through mains</t>
  </si>
  <si>
    <t>http://www.eba.europa.eu/xbrl/crr/dict/dom/NC:D35_21</t>
  </si>
  <si>
    <t>eba_NC:D35_21</t>
  </si>
  <si>
    <t>D35.21 - Manufacture of gas</t>
  </si>
  <si>
    <t>http://www.eba.europa.eu/xbrl/crr/dict/dom/NC:D35_2</t>
  </si>
  <si>
    <t>eba_NC:D35_2</t>
  </si>
  <si>
    <t>D35.2 - Manufacture of gas; distribution of gaseous fuels through mains</t>
  </si>
  <si>
    <t>http://www.eba.europa.eu/xbrl/crr/dict/dom/NC:D35_14</t>
  </si>
  <si>
    <t>eba_NC:D35_14</t>
  </si>
  <si>
    <t>D35.14 - Trade of electricity</t>
  </si>
  <si>
    <t>http://www.eba.europa.eu/xbrl/crr/dict/dom/NC:D35_13</t>
  </si>
  <si>
    <t>eba_NC:D35_13</t>
  </si>
  <si>
    <t>D35.13 - Distribution of electricity</t>
  </si>
  <si>
    <t>http://www.eba.europa.eu/xbrl/crr/dict/dom/NC:D35_12</t>
  </si>
  <si>
    <t>eba_NC:D35_12</t>
  </si>
  <si>
    <t>D35.12 - Transmission of electricity</t>
  </si>
  <si>
    <t>http://www.eba.europa.eu/xbrl/crr/dict/dom/NC:D35_11</t>
  </si>
  <si>
    <t>eba_NC:D35_11</t>
  </si>
  <si>
    <t>D35.11 - Production of electricity</t>
  </si>
  <si>
    <t>http://www.eba.europa.eu/xbrl/crr/dict/dom/NC:D35_1</t>
  </si>
  <si>
    <t>eba_NC:D35_1</t>
  </si>
  <si>
    <t>D35.1 - Electric power generation, transmission and distribution</t>
  </si>
  <si>
    <t>http://www.eba.europa.eu/xbrl/crr/dict/dom/NC:D35</t>
  </si>
  <si>
    <t>eba_NC:D35</t>
  </si>
  <si>
    <t>D35 - Electricity, gas, steam and air conditioning supply</t>
  </si>
  <si>
    <t>http://www.eba.europa.eu/xbrl/crr/dict/dom/NC:D</t>
  </si>
  <si>
    <t>eba_NC:D</t>
  </si>
  <si>
    <t>D - Electricity, gas, steam and air conditioning supply</t>
  </si>
  <si>
    <t>http://www.eba.europa.eu/xbrl/crr/dict/dom/NC:C33_2</t>
  </si>
  <si>
    <t>eba_NC:C33_2</t>
  </si>
  <si>
    <t>C33.2 - Installation of industrial machinery and equipment</t>
  </si>
  <si>
    <t>http://www.eba.europa.eu/xbrl/crr/dict/dom/NC:C33_19</t>
  </si>
  <si>
    <t>eba_NC:C33_19</t>
  </si>
  <si>
    <t>C33.19 - Repair of other equipment</t>
  </si>
  <si>
    <t>http://www.eba.europa.eu/xbrl/crr/dict/dom/NC:C33_17</t>
  </si>
  <si>
    <t>eba_NC:C33_17</t>
  </si>
  <si>
    <t>C33.17 - Repair and maintenance of other transport equipment</t>
  </si>
  <si>
    <t>http://www.eba.europa.eu/xbrl/crr/dict/dom/NC:C33_13</t>
  </si>
  <si>
    <t>eba_NC:C33_13</t>
  </si>
  <si>
    <t>C33.13 - Repair of electronic and optical equipment</t>
  </si>
  <si>
    <t>http://www.eba.europa.eu/xbrl/crr/dict/dom/NC:C33_12</t>
  </si>
  <si>
    <t>eba_NC:C33_12</t>
  </si>
  <si>
    <t>C33.12 - Repair of machinery</t>
  </si>
  <si>
    <t>http://www.eba.europa.eu/xbrl/crr/dict/dom/NC:C33_11</t>
  </si>
  <si>
    <t>eba_NC:C33_11</t>
  </si>
  <si>
    <t>C33.11 - Repair of fabricated metal products</t>
  </si>
  <si>
    <t>http://www.eba.europa.eu/xbrl/crr/dict/dom/NC:C33_1</t>
  </si>
  <si>
    <t>eba_NC:C33_1</t>
  </si>
  <si>
    <t>C33.1 - Repair of fabricated metal products, machinery and equipment</t>
  </si>
  <si>
    <t>http://www.eba.europa.eu/xbrl/crr/dict/dom/NC:C33</t>
  </si>
  <si>
    <t>eba_NC:C33</t>
  </si>
  <si>
    <t>C33 - Repair and installation of machinery and equipment</t>
  </si>
  <si>
    <t>http://www.eba.europa.eu/xbrl/crr/dict/dom/NC:C32_99</t>
  </si>
  <si>
    <t>eba_NC:C32_99</t>
  </si>
  <si>
    <t>C32.99 - Other manufacturing n.e.c.</t>
  </si>
  <si>
    <t>http://www.eba.europa.eu/xbrl/crr/dict/dom/NC:C32_91</t>
  </si>
  <si>
    <t>eba_NC:C32_91</t>
  </si>
  <si>
    <t>C32.91 - Manufacture of brooms and brushes</t>
  </si>
  <si>
    <t>http://www.eba.europa.eu/xbrl/crr/dict/dom/NC:C32_9</t>
  </si>
  <si>
    <t>eba_NC:C32_9</t>
  </si>
  <si>
    <t>C32.9 - Manufacturing n.e.c.</t>
  </si>
  <si>
    <t>http://www.eba.europa.eu/xbrl/crr/dict/dom/NC:C32_5</t>
  </si>
  <si>
    <t>eba_NC:C32_5</t>
  </si>
  <si>
    <t>C32.5 - Manufacture of medical and dental instruments and supplies</t>
  </si>
  <si>
    <t>http://www.eba.europa.eu/xbrl/crr/dict/dom/NC:C32_4</t>
  </si>
  <si>
    <t>eba_NC:C32_4</t>
  </si>
  <si>
    <t>C32.4 - Manufacture of games and toys</t>
  </si>
  <si>
    <t>http://www.eba.europa.eu/xbrl/crr/dict/dom/NC:C32_3</t>
  </si>
  <si>
    <t>eba_NC:C32_3</t>
  </si>
  <si>
    <t>C32.3 - Manufacture of sports goods</t>
  </si>
  <si>
    <t>http://www.eba.europa.eu/xbrl/crr/dict/dom/NC:C32_2</t>
  </si>
  <si>
    <t>eba_NC:C32_2</t>
  </si>
  <si>
    <t>C32.2 - Manufacture of musical instruments</t>
  </si>
  <si>
    <t>http://www.eba.europa.eu/xbrl/crr/dict/dom/NC:C32_13</t>
  </si>
  <si>
    <t>eba_NC:C32_13</t>
  </si>
  <si>
    <t>C32.13 - Manufacture of imitation jewellery and related articles</t>
  </si>
  <si>
    <t>http://www.eba.europa.eu/xbrl/crr/dict/dom/NC:C32_12</t>
  </si>
  <si>
    <t>eba_NC:C32_12</t>
  </si>
  <si>
    <t>C32.12 - Manufacture of jewellery and related articles</t>
  </si>
  <si>
    <t>http://www.eba.europa.eu/xbrl/crr/dict/dom/NC:C32_11</t>
  </si>
  <si>
    <t>eba_NC:C32_11</t>
  </si>
  <si>
    <t>C32.11 - Striking of coins</t>
  </si>
  <si>
    <t>http://www.eba.europa.eu/xbrl/crr/dict/dom/NC:C32_1</t>
  </si>
  <si>
    <t>eba_NC:C32_1</t>
  </si>
  <si>
    <t>C32.1 - Manufacture of jewellery, bijouterie and related articles</t>
  </si>
  <si>
    <t>http://www.eba.europa.eu/xbrl/crr/dict/dom/NC:C32</t>
  </si>
  <si>
    <t>eba_NC:C32</t>
  </si>
  <si>
    <t>C32 - Other manufacturing</t>
  </si>
  <si>
    <t>http://www.eba.europa.eu/xbrl/crr/dict/dom/NC:C31_09</t>
  </si>
  <si>
    <t>eba_NC:C31_09</t>
  </si>
  <si>
    <t>C31.09 - Manufacture of other furniture</t>
  </si>
  <si>
    <t>http://www.eba.europa.eu/xbrl/crr/dict/dom/NC:C31_03</t>
  </si>
  <si>
    <t>eba_NC:C31_03</t>
  </si>
  <si>
    <t>C31.03 - Manufacture of mattresses</t>
  </si>
  <si>
    <t>http://www.eba.europa.eu/xbrl/crr/dict/dom/NC:C31_02</t>
  </si>
  <si>
    <t>eba_NC:C31_02</t>
  </si>
  <si>
    <t>C31.02 - Manufacture of kitchen furniture</t>
  </si>
  <si>
    <t>http://www.eba.europa.eu/xbrl/crr/dict/dom/NC:C31_01</t>
  </si>
  <si>
    <t>eba_NC:C31_01</t>
  </si>
  <si>
    <t>C31.01 - Manufacture of office and shop furniture</t>
  </si>
  <si>
    <t>http://www.eba.europa.eu/xbrl/crr/dict/dom/NC:C31</t>
  </si>
  <si>
    <t>eba_NC:C31</t>
  </si>
  <si>
    <t>C31 - Manufacture of furniture</t>
  </si>
  <si>
    <t>http://www.eba.europa.eu/xbrl/crr/dict/dom/NC:C30_99</t>
  </si>
  <si>
    <t>eba_NC:C30_99</t>
  </si>
  <si>
    <t>C30.99 - Manufacture of other transport equipment n.e.c.</t>
  </si>
  <si>
    <t>http://www.eba.europa.eu/xbrl/crr/dict/dom/NC:C30_92</t>
  </si>
  <si>
    <t>eba_NC:C30_92</t>
  </si>
  <si>
    <t>C30.92 - Manufacture of bicycles and invalid carriages</t>
  </si>
  <si>
    <t>http://www.eba.europa.eu/xbrl/crr/dict/dom/NC:C30_91</t>
  </si>
  <si>
    <t>eba_NC:C30_91</t>
  </si>
  <si>
    <t>C30.91 - Manufacture of motorcycles</t>
  </si>
  <si>
    <t>http://www.eba.europa.eu/xbrl/crr/dict/dom/NC:C30_9</t>
  </si>
  <si>
    <t>eba_NC:C30_9</t>
  </si>
  <si>
    <t>C30.9 - Manufacture of transport equipment n.e.c.</t>
  </si>
  <si>
    <t>http://www.eba.europa.eu/xbrl/crr/dict/dom/NC:C30_4</t>
  </si>
  <si>
    <t>eba_NC:C30_4</t>
  </si>
  <si>
    <t>C30.4 - Manufacture of military fighting vehicles</t>
  </si>
  <si>
    <t>http://www.eba.europa.eu/xbrl/crr/dict/dom/NC:C30_3</t>
  </si>
  <si>
    <t>eba_NC:C30_3</t>
  </si>
  <si>
    <t>C30.3 - Manufacture of air and spacecraft and related machinery</t>
  </si>
  <si>
    <t>http://www.eba.europa.eu/xbrl/crr/dict/dom/NC:C30_2</t>
  </si>
  <si>
    <t>eba_NC:C30_2</t>
  </si>
  <si>
    <t>C30.2 - Manufacture of railway locomotives and rolling stock</t>
  </si>
  <si>
    <t>http://www.eba.europa.eu/xbrl/crr/dict/dom/NC:C30_12</t>
  </si>
  <si>
    <t>eba_NC:C30_12</t>
  </si>
  <si>
    <t>C30.12 - Building of pleasure and sporting boats</t>
  </si>
  <si>
    <t>http://www.eba.europa.eu/xbrl/crr/dict/dom/NC:C30_11</t>
  </si>
  <si>
    <t>eba_NC:C30_11</t>
  </si>
  <si>
    <t>C30.11 - Building of ships and floating structures</t>
  </si>
  <si>
    <t>http://www.eba.europa.eu/xbrl/crr/dict/dom/NC:C30_1</t>
  </si>
  <si>
    <t>eba_NC:C30_1</t>
  </si>
  <si>
    <t>C30.1 - Building of ships and boats</t>
  </si>
  <si>
    <t>http://www.eba.europa.eu/xbrl/crr/dict/dom/NC:C30</t>
  </si>
  <si>
    <t>eba_NC:C30</t>
  </si>
  <si>
    <t>C30 - Manufacture of other transport equipment</t>
  </si>
  <si>
    <t>http://www.eba.europa.eu/xbrl/crr/dict/dom/NC:C29_32</t>
  </si>
  <si>
    <t>eba_NC:C29_32</t>
  </si>
  <si>
    <t>C29.32 - Manufacture of other parts and accessories for motor vehicles</t>
  </si>
  <si>
    <t>http://www.eba.europa.eu/xbrl/crr/dict/dom/NC:C29_31</t>
  </si>
  <si>
    <t>eba_NC:C29_31</t>
  </si>
  <si>
    <t>C29.31 - Manufacture of electrical and electronic equipment for motor vehicles</t>
  </si>
  <si>
    <t>http://www.eba.europa.eu/xbrl/crr/dict/dom/NC:C29_3</t>
  </si>
  <si>
    <t>eba_NC:C29_3</t>
  </si>
  <si>
    <t>C29.3 - Manufacture of parts and accessories for motor vehicles</t>
  </si>
  <si>
    <t>http://www.eba.europa.eu/xbrl/crr/dict/dom/NC:C29_2</t>
  </si>
  <si>
    <t>eba_NC:C29_2</t>
  </si>
  <si>
    <t>C29.2 - Manufacture of bodies (coachwork) for motor vehicles; manufacture of trailers and semi-trailers</t>
  </si>
  <si>
    <t>http://www.eba.europa.eu/xbrl/crr/dict/dom/NC:C29_1</t>
  </si>
  <si>
    <t>eba_NC:C29_1</t>
  </si>
  <si>
    <t>C29.1- Manufacture of motor vehicles</t>
  </si>
  <si>
    <t>http://www.eba.europa.eu/xbrl/crr/dict/dom/NC:C29</t>
  </si>
  <si>
    <t>eba_NC:C29</t>
  </si>
  <si>
    <t>C29 - Manufacture of motor vehicles, trailers and semi-trailers</t>
  </si>
  <si>
    <t>http://www.eba.europa.eu/xbrl/crr/dict/dom/NC:C28_99</t>
  </si>
  <si>
    <t>eba_NC:C28_99</t>
  </si>
  <si>
    <t>C28.99 - Manufacture of other special-purpose machinery n.e.c.</t>
  </si>
  <si>
    <t>http://www.eba.europa.eu/xbrl/crr/dict/dom/NC:C28_96</t>
  </si>
  <si>
    <t>eba_NC:C28_96</t>
  </si>
  <si>
    <t>C28.96 - Manufacture of plastics and rubber machinery</t>
  </si>
  <si>
    <t>http://www.eba.europa.eu/xbrl/crr/dict/dom/NC:C28_95</t>
  </si>
  <si>
    <t>eba_NC:C28_95</t>
  </si>
  <si>
    <t>C28.95 - Manufacture of machinery for paper and paperboard production</t>
  </si>
  <si>
    <t>http://www.eba.europa.eu/xbrl/crr/dict/dom/NC:C28_94</t>
  </si>
  <si>
    <t>eba_NC:C28_94</t>
  </si>
  <si>
    <t>C28.94 - Manufacture of machinery for textile, apparel and leather production</t>
  </si>
  <si>
    <t>http://www.eba.europa.eu/xbrl/crr/dict/dom/NC:C28_93</t>
  </si>
  <si>
    <t>eba_NC:C28_93</t>
  </si>
  <si>
    <t>C28.93 - Manufacture of machinery for food, beverage and tobacco processing</t>
  </si>
  <si>
    <t>http://www.eba.europa.eu/xbrl/crr/dict/dom/NC:C28_92</t>
  </si>
  <si>
    <t>eba_NC:C28_92</t>
  </si>
  <si>
    <t>C28.92 - Manufacture of machinery for mining, quarrying and construction</t>
  </si>
  <si>
    <t>http://www.eba.europa.eu/xbrl/crr/dict/dom/NC:C28_91</t>
  </si>
  <si>
    <t>eba_NC:C28_91</t>
  </si>
  <si>
    <t>C28.91 - Manufacture of machinery for metallurgy</t>
  </si>
  <si>
    <t>http://www.eba.europa.eu/xbrl/crr/dict/dom/NC:C28_9</t>
  </si>
  <si>
    <t>eba_NC:C28_9</t>
  </si>
  <si>
    <t>C28.9 - Manufacture of other special-purpose machinery</t>
  </si>
  <si>
    <t>http://www.eba.europa.eu/xbrl/crr/dict/dom/NC:C28_49</t>
  </si>
  <si>
    <t>eba_NC:C28_49</t>
  </si>
  <si>
    <t>C28.49 - Manufacture of other machine tools</t>
  </si>
  <si>
    <t>http://www.eba.europa.eu/xbrl/crr/dict/dom/NC:C28_41</t>
  </si>
  <si>
    <t>eba_NC:C28_41</t>
  </si>
  <si>
    <t>C28.41 - Manufacture of metal forming machinery</t>
  </si>
  <si>
    <t>http://www.eba.europa.eu/xbrl/crr/dict/dom/NC:C28_4</t>
  </si>
  <si>
    <t>eba_NC:C28_4</t>
  </si>
  <si>
    <t>C28.4 - Manufacture of metal forming machinery and machine tools</t>
  </si>
  <si>
    <t>http://www.eba.europa.eu/xbrl/crr/dict/dom/NC:C28_3</t>
  </si>
  <si>
    <t>eba_NC:C28_3</t>
  </si>
  <si>
    <t>C28.3 - Manufacture of agricultural and forestry machinery</t>
  </si>
  <si>
    <t>http://www.eba.europa.eu/xbrl/crr/dict/dom/NC:C28_29</t>
  </si>
  <si>
    <t>eba_NC:C28_29</t>
  </si>
  <si>
    <t>C28.29 - Manufacture of other general-purpose machinery n.e.c.</t>
  </si>
  <si>
    <t>http://www.eba.europa.eu/xbrl/crr/dict/dom/NC:C28_25</t>
  </si>
  <si>
    <t>eba_NC:C28_25</t>
  </si>
  <si>
    <t>C28.25 - Manufacture of non-domestic cooling and ventilation equipment</t>
  </si>
  <si>
    <t>http://www.eba.europa.eu/xbrl/crr/dict/dom/NC:C28_24</t>
  </si>
  <si>
    <t>eba_NC:C28_24</t>
  </si>
  <si>
    <t>C28.24 - Manufacture of power-driven hand tools</t>
  </si>
  <si>
    <t>http://www.eba.europa.eu/xbrl/crr/dict/dom/NC:C28_23</t>
  </si>
  <si>
    <t>eba_NC:C28_23</t>
  </si>
  <si>
    <t>C28.23 - Manufacture of office machinery and equipment (except computers and peripheral equipment)</t>
  </si>
  <si>
    <t>http://www.eba.europa.eu/xbrl/crr/dict/dom/NC:C28_22</t>
  </si>
  <si>
    <t>eba_NC:C28_22</t>
  </si>
  <si>
    <t>C28.22 - Manufacture of lifting and handling equipment</t>
  </si>
  <si>
    <t>http://www.eba.europa.eu/xbrl/crr/dict/dom/NC:C28_21</t>
  </si>
  <si>
    <t>eba_NC:C28_21</t>
  </si>
  <si>
    <t>C28.21 - Manufacture of ovens, furnaces and furnace burners</t>
  </si>
  <si>
    <t>http://www.eba.europa.eu/xbrl/crr/dict/dom/NC:C28_2</t>
  </si>
  <si>
    <t>eba_NC:C28_2</t>
  </si>
  <si>
    <t>C28.2 - Manufacture of other general-purpose machinery</t>
  </si>
  <si>
    <t>http://www.eba.europa.eu/xbrl/crr/dict/dom/NC:C28_14</t>
  </si>
  <si>
    <t>eba_NC:C28_14</t>
  </si>
  <si>
    <t>C28.14 - Manufacture of other taps and valves</t>
  </si>
  <si>
    <t>http://www.eba.europa.eu/xbrl/crr/dict/dom/NC:C28_13</t>
  </si>
  <si>
    <t>eba_NC:C28_13</t>
  </si>
  <si>
    <t>C28.13 - Manufacture of other pumps and compressors</t>
  </si>
  <si>
    <t>http://www.eba.europa.eu/xbrl/crr/dict/dom/NC:C28_12</t>
  </si>
  <si>
    <t>eba_NC:C28_12</t>
  </si>
  <si>
    <t>C28.12 - Manufacture of fluid power equipment</t>
  </si>
  <si>
    <t>http://www.eba.europa.eu/xbrl/crr/dict/dom/NC:C28_11</t>
  </si>
  <si>
    <t>eba_NC:C28_11</t>
  </si>
  <si>
    <t>C28.11 - Manufacture of engines and turbines, except aircraft, vehicle and cycle engines</t>
  </si>
  <si>
    <t>http://www.eba.europa.eu/xbrl/crr/dict/dom/NC:C28_1</t>
  </si>
  <si>
    <t>eba_NC:C28_1</t>
  </si>
  <si>
    <t>C28.1 - Manufacture of general-purpose machinery</t>
  </si>
  <si>
    <t>http://www.eba.europa.eu/xbrl/crr/dict/dom/NC:C28</t>
  </si>
  <si>
    <t>eba_NC:C28</t>
  </si>
  <si>
    <t>C28 - Manufacture of machinery and equipment n.e.c.</t>
  </si>
  <si>
    <t>http://www.eba.europa.eu/xbrl/crr/dict/dom/NC:C27_9</t>
  </si>
  <si>
    <t>eba_NC:C27_9</t>
  </si>
  <si>
    <t>C27.9 - Manufacture of other electrical equipment</t>
  </si>
  <si>
    <t>http://www.eba.europa.eu/xbrl/crr/dict/dom/NC:C27_52</t>
  </si>
  <si>
    <t>eba_NC:C27_52</t>
  </si>
  <si>
    <t>C27.52 - Manufacture of non-electric domestic appliances</t>
  </si>
  <si>
    <t>http://www.eba.europa.eu/xbrl/crr/dict/dom/NC:C27_51</t>
  </si>
  <si>
    <t>eba_NC:C27_51</t>
  </si>
  <si>
    <t>C27.51 - Manufacture of electric domestic appliances</t>
  </si>
  <si>
    <t>http://www.eba.europa.eu/xbrl/crr/dict/dom/NC:C27_5</t>
  </si>
  <si>
    <t>eba_NC:C27_5</t>
  </si>
  <si>
    <t>C27.5 - Manufacture of domestic appliances</t>
  </si>
  <si>
    <t>http://www.eba.europa.eu/xbrl/crr/dict/dom/NC:C27_4</t>
  </si>
  <si>
    <t>eba_NC:C27_4</t>
  </si>
  <si>
    <t>C27.4 - Manufacture of electric lighting equipment</t>
  </si>
  <si>
    <t>http://www.eba.europa.eu/xbrl/crr/dict/dom/NC:C27_33</t>
  </si>
  <si>
    <t>eba_NC:C27_33</t>
  </si>
  <si>
    <t>C27.33 - Manufacture of wiring devices</t>
  </si>
  <si>
    <t>http://www.eba.europa.eu/xbrl/crr/dict/dom/NC:C27_32</t>
  </si>
  <si>
    <t>eba_NC:C27_32</t>
  </si>
  <si>
    <t>C27.32 - Manufacture of other electronic and electric wires and cables</t>
  </si>
  <si>
    <t>http://www.eba.europa.eu/xbrl/crr/dict/dom/NC:C27_31</t>
  </si>
  <si>
    <t>eba_NC:C27_31</t>
  </si>
  <si>
    <t>C27.31 - Manufacture of fibre optic cables</t>
  </si>
  <si>
    <t>http://www.eba.europa.eu/xbrl/crr/dict/dom/NC:C27_3</t>
  </si>
  <si>
    <t>eba_NC:C27_3</t>
  </si>
  <si>
    <t>C27.3 - Manufacture of wiring and wiring devices</t>
  </si>
  <si>
    <t>http://www.eba.europa.eu/xbrl/crr/dict/dom/NC:C27_2</t>
  </si>
  <si>
    <t>eba_NC:C27_2</t>
  </si>
  <si>
    <t>C27.2 - Manufacture of batteries and accumulators</t>
  </si>
  <si>
    <t>http://www.eba.europa.eu/xbrl/crr/dict/dom/NC:C27_11</t>
  </si>
  <si>
    <t>eba_NC:C27_11</t>
  </si>
  <si>
    <t>C27.11 - Manufacture of electric motors, generators and transformers</t>
  </si>
  <si>
    <t>http://www.eba.europa.eu/xbrl/crr/dict/dom/NC:C27_1</t>
  </si>
  <si>
    <t>eba_NC:C27_1</t>
  </si>
  <si>
    <t>C27.1 - Manufacture of electric motors, generators, transformers and electricity distribution and control apparatus</t>
  </si>
  <si>
    <t>http://www.eba.europa.eu/xbrl/crr/dict/dom/NC:C27</t>
  </si>
  <si>
    <t>eba_NC:C27</t>
  </si>
  <si>
    <t>C27 - Manufacture of electrical equipment</t>
  </si>
  <si>
    <t>http://www.eba.europa.eu/xbrl/crr/dict/dom/NC:C26_8</t>
  </si>
  <si>
    <t>eba_NC:C26_8</t>
  </si>
  <si>
    <t>C26.8 - Manufacture of magnetic and optical media</t>
  </si>
  <si>
    <t>http://www.eba.europa.eu/xbrl/crr/dict/dom/NC:C26_7</t>
  </si>
  <si>
    <t>eba_NC:C26_7</t>
  </si>
  <si>
    <t>C26.7 - Manufacture of optical instruments and photographic equipment</t>
  </si>
  <si>
    <t>http://www.eba.europa.eu/xbrl/crr/dict/dom/NC:C26_6</t>
  </si>
  <si>
    <t>eba_NC:C26_6</t>
  </si>
  <si>
    <t>C26.6 - Manufacture of irradiation, electromedical and electrotherapeutic equipment</t>
  </si>
  <si>
    <t>http://www.eba.europa.eu/xbrl/crr/dict/dom/NC:C26_52</t>
  </si>
  <si>
    <t>eba_NC:C26_52</t>
  </si>
  <si>
    <t>C26.52 - Manufacture of watches and clocks</t>
  </si>
  <si>
    <t>http://www.eba.europa.eu/xbrl/crr/dict/dom/NC:C26_51</t>
  </si>
  <si>
    <t>eba_NC:C26_51</t>
  </si>
  <si>
    <t>C26.51 - Manufacture of instruments and appliances for measuring, testing and navigation</t>
  </si>
  <si>
    <t>http://www.eba.europa.eu/xbrl/crr/dict/dom/NC:C26_5</t>
  </si>
  <si>
    <t>eba_NC:C26_5</t>
  </si>
  <si>
    <t>C26.5 - Manufacture of instruments and appliances for measuring, testing and navigation; watches and clocks</t>
  </si>
  <si>
    <t>http://www.eba.europa.eu/xbrl/crr/dict/dom/NC:C26_4</t>
  </si>
  <si>
    <t>eba_NC:C26_4</t>
  </si>
  <si>
    <t>C26.4 - Manufacture of consumer electronics</t>
  </si>
  <si>
    <t>http://www.eba.europa.eu/xbrl/crr/dict/dom/NC:C26_3</t>
  </si>
  <si>
    <t>eba_NC:C26_3</t>
  </si>
  <si>
    <t>C26.3 - Manufacture of communication equipment</t>
  </si>
  <si>
    <t>http://www.eba.europa.eu/xbrl/crr/dict/dom/NC:C26_2</t>
  </si>
  <si>
    <t>eba_NC:C26_2</t>
  </si>
  <si>
    <t>C26.2 - Manufacture of computers and peripheral equipment</t>
  </si>
  <si>
    <t>http://www.eba.europa.eu/xbrl/crr/dict/dom/NC:C26_12</t>
  </si>
  <si>
    <t>eba_NC:C26_12</t>
  </si>
  <si>
    <t>C26.12 - Manufacture of loaded electronic boards</t>
  </si>
  <si>
    <t>http://www.eba.europa.eu/xbrl/crr/dict/dom/NC:C26_11</t>
  </si>
  <si>
    <t>eba_NC:C26_11</t>
  </si>
  <si>
    <t>C26.11 - Manufacture of electronic components</t>
  </si>
  <si>
    <t>http://www.eba.europa.eu/xbrl/crr/dict/dom/NC:C26_1</t>
  </si>
  <si>
    <t>eba_NC:C26_1</t>
  </si>
  <si>
    <t>C26.1 - Manufacture of electronic components and boards</t>
  </si>
  <si>
    <t>http://www.eba.europa.eu/xbrl/crr/dict/dom/NC:C26</t>
  </si>
  <si>
    <t>eba_NC:C26</t>
  </si>
  <si>
    <t>C26 - Manufacture of computer, electronic and optical products</t>
  </si>
  <si>
    <t>http://www.eba.europa.eu/xbrl/crr/dict/dom/NC:C25_99</t>
  </si>
  <si>
    <t>eba_NC:C25_99</t>
  </si>
  <si>
    <t>C25.99 - Manufacture of other fabricated metal products n.e.c.</t>
  </si>
  <si>
    <t>http://www.eba.europa.eu/xbrl/crr/dict/dom/NC:C25_94</t>
  </si>
  <si>
    <t>eba_NC:C25_94</t>
  </si>
  <si>
    <t>C25.94 - Manufacture of fasteners and screw machine products</t>
  </si>
  <si>
    <t>http://www.eba.europa.eu/xbrl/crr/dict/dom/NC:C25_93</t>
  </si>
  <si>
    <t>eba_NC:C25_93</t>
  </si>
  <si>
    <t>C25.93 - Manufacture of wire products, chain and springs</t>
  </si>
  <si>
    <t>http://www.eba.europa.eu/xbrl/crr/dict/dom/NC:C25_92</t>
  </si>
  <si>
    <t>eba_NC:C25_92</t>
  </si>
  <si>
    <t>C25.92 - Manufacture of light metal packaging</t>
  </si>
  <si>
    <t>http://www.eba.europa.eu/xbrl/crr/dict/dom/NC:C25_91</t>
  </si>
  <si>
    <t>eba_NC:C25_91</t>
  </si>
  <si>
    <t>C25.91 - Manufacture of steel drums and similar containers</t>
  </si>
  <si>
    <t>http://www.eba.europa.eu/xbrl/crr/dict/dom/NC:C25_9</t>
  </si>
  <si>
    <t>eba_NC:C25_9</t>
  </si>
  <si>
    <t>C25.9 - Manufacture of other fabricated metal products</t>
  </si>
  <si>
    <t>http://www.eba.europa.eu/xbrl/crr/dict/dom/NC:C25_73</t>
  </si>
  <si>
    <t>eba_NC:C25_73</t>
  </si>
  <si>
    <t>C25.73 - Manufacture of tools</t>
  </si>
  <si>
    <t>http://www.eba.europa.eu/xbrl/crr/dict/dom/NC:C25_72</t>
  </si>
  <si>
    <t>eba_NC:C25_72</t>
  </si>
  <si>
    <t>C25.72 - Manufacture of locks and hinges</t>
  </si>
  <si>
    <t>http://www.eba.europa.eu/xbrl/crr/dict/dom/NC:C25_71</t>
  </si>
  <si>
    <t>eba_NC:C25_71</t>
  </si>
  <si>
    <t>C25.71 - Manufacture of cutlery</t>
  </si>
  <si>
    <t>http://www.eba.europa.eu/xbrl/crr/dict/dom/NC:C25_7</t>
  </si>
  <si>
    <t>eba_NC:C25_7</t>
  </si>
  <si>
    <t>C25.7 - Manufacture of cutlery, tools and general hardware</t>
  </si>
  <si>
    <t>http://www.eba.europa.eu/xbrl/crr/dict/dom/NC:C25_62</t>
  </si>
  <si>
    <t>eba_NC:C25_62</t>
  </si>
  <si>
    <t>C25.62 - Machining</t>
  </si>
  <si>
    <t>http://www.eba.europa.eu/xbrl/crr/dict/dom/NC:C25_61</t>
  </si>
  <si>
    <t>eba_NC:C25_61</t>
  </si>
  <si>
    <t>C25.61 - Treatment and coating of metals</t>
  </si>
  <si>
    <t>http://www.eba.europa.eu/xbrl/crr/dict/dom/NC:C25_6</t>
  </si>
  <si>
    <t>eba_NC:C25_6</t>
  </si>
  <si>
    <t>C25.6 - Treatment and coating of metals; machining</t>
  </si>
  <si>
    <t>http://www.eba.europa.eu/xbrl/crr/dict/dom/NC:C25_5</t>
  </si>
  <si>
    <t>eba_NC:C25_5</t>
  </si>
  <si>
    <t>C25.5 - Forging, pressing, stamping and roll-forming of metal; powder metallurgy</t>
  </si>
  <si>
    <t>http://www.eba.europa.eu/xbrl/crr/dict/dom/NC:C25_4</t>
  </si>
  <si>
    <t>eba_NC:C25_4</t>
  </si>
  <si>
    <t>C25.4 - Manufacture of weapons and ammunition</t>
  </si>
  <si>
    <t>http://www.eba.europa.eu/xbrl/crr/dict/dom/NC:C25_3</t>
  </si>
  <si>
    <t>eba_NC:C25_3</t>
  </si>
  <si>
    <t>C25.3 - Manufacture of steam generators, except central heating hot water boilers</t>
  </si>
  <si>
    <t>http://www.eba.europa.eu/xbrl/crr/dict/dom/NC:C25_29</t>
  </si>
  <si>
    <t>eba_NC:C25_29</t>
  </si>
  <si>
    <t>C25.29 - Manufacture of other tanks, reservoirs and containers of metal</t>
  </si>
  <si>
    <t>http://www.eba.europa.eu/xbrl/crr/dict/dom/NC:C25_21</t>
  </si>
  <si>
    <t>eba_NC:C25_21</t>
  </si>
  <si>
    <t>C25.21 - Manufacture of central heating radiators and boilers</t>
  </si>
  <si>
    <t>http://www.eba.europa.eu/xbrl/crr/dict/dom/NC:C25_2</t>
  </si>
  <si>
    <t>eba_NC:C25_2</t>
  </si>
  <si>
    <t>C25.2 - Manufacture of tanks, reservoirs and containers of metal</t>
  </si>
  <si>
    <t>http://www.eba.europa.eu/xbrl/crr/dict/dom/NC:C25_12</t>
  </si>
  <si>
    <t>eba_NC:C25_12</t>
  </si>
  <si>
    <t>C25.12 - Manufacture of doors and windows of metal</t>
  </si>
  <si>
    <t>http://www.eba.europa.eu/xbrl/crr/dict/dom/NC:C25_11</t>
  </si>
  <si>
    <t>eba_NC:C25_11</t>
  </si>
  <si>
    <t>C25.11 - Manufacture of metal structures and parts of structures</t>
  </si>
  <si>
    <t>http://www.eba.europa.eu/xbrl/crr/dict/dom/NC:C25_1</t>
  </si>
  <si>
    <t>eba_NC:C25_1</t>
  </si>
  <si>
    <t>C25.1 - Manufacture of structural metal products</t>
  </si>
  <si>
    <t>http://www.eba.europa.eu/xbrl/crr/dict/dom/NC:C25</t>
  </si>
  <si>
    <t>eba_NC:C25</t>
  </si>
  <si>
    <t>C25 - Manufacture of fabricated metal products, except machinery and equipment</t>
  </si>
  <si>
    <t>http://www.eba.europa.eu/xbrl/crr/dict/dom/NC:C24_54</t>
  </si>
  <si>
    <t>eba_NC:C24_54</t>
  </si>
  <si>
    <t>C24.54 - Casting of other non-ferrous metals</t>
  </si>
  <si>
    <t>http://www.eba.europa.eu/xbrl/crr/dict/dom/NC:C24_53</t>
  </si>
  <si>
    <t>eba_NC:C24_53</t>
  </si>
  <si>
    <t>C24.53 - Casting of light metals</t>
  </si>
  <si>
    <t>http://www.eba.europa.eu/xbrl/crr/dict/dom/NC:C24_52</t>
  </si>
  <si>
    <t>eba_NC:C24_52</t>
  </si>
  <si>
    <t>C24.52 - Casting of steel</t>
  </si>
  <si>
    <t>http://www.eba.europa.eu/xbrl/crr/dict/dom/NC:C24_51</t>
  </si>
  <si>
    <t>eba_NC:C24_51</t>
  </si>
  <si>
    <t>C24.51 - Casting of iron</t>
  </si>
  <si>
    <t>http://www.eba.europa.eu/xbrl/crr/dict/dom/NC:C24_5</t>
  </si>
  <si>
    <t>eba_NC:C24_5</t>
  </si>
  <si>
    <t>C24.5 - Casting of metals</t>
  </si>
  <si>
    <t>http://www.eba.europa.eu/xbrl/crr/dict/dom/NC:C24_46</t>
  </si>
  <si>
    <t>eba_NC:C24_46</t>
  </si>
  <si>
    <t>C24.46 - Processing of nuclear fuel</t>
  </si>
  <si>
    <t>http://www.eba.europa.eu/xbrl/crr/dict/dom/NC:C24_45</t>
  </si>
  <si>
    <t>eba_NC:C24_45</t>
  </si>
  <si>
    <t>C24.45 - Other non-ferrous metal production</t>
  </si>
  <si>
    <t>http://www.eba.europa.eu/xbrl/crr/dict/dom/NC:C24_44</t>
  </si>
  <si>
    <t>eba_NC:C24_44</t>
  </si>
  <si>
    <t>C24.44 - Copper production</t>
  </si>
  <si>
    <t>http://www.eba.europa.eu/xbrl/crr/dict/dom/NC:C24_43</t>
  </si>
  <si>
    <t>eba_NC:C24_43</t>
  </si>
  <si>
    <t>C24.43 - Lead, zinc and tin production</t>
  </si>
  <si>
    <t>http://www.eba.europa.eu/xbrl/crr/dict/dom/NC:C24_42</t>
  </si>
  <si>
    <t>eba_NC:C24_42</t>
  </si>
  <si>
    <t>C24.42 - Aluminium production</t>
  </si>
  <si>
    <t>http://www.eba.europa.eu/xbrl/crr/dict/dom/NC:C24_41</t>
  </si>
  <si>
    <t>eba_NC:C24_41</t>
  </si>
  <si>
    <t>C24.41 - Precious metals production</t>
  </si>
  <si>
    <t>http://www.eba.europa.eu/xbrl/crr/dict/dom/NC:C24_4</t>
  </si>
  <si>
    <t>eba_NC:C24_4</t>
  </si>
  <si>
    <t>C24.4 - Manufacture of basic precious and other non-ferrous metals</t>
  </si>
  <si>
    <t>http://www.eba.europa.eu/xbrl/crr/dict/dom/NC:C24_33</t>
  </si>
  <si>
    <t>eba_NC:C24_33</t>
  </si>
  <si>
    <t>C24.33 - Cold forming or folding</t>
  </si>
  <si>
    <t>http://www.eba.europa.eu/xbrl/crr/dict/dom/NC:C24_32</t>
  </si>
  <si>
    <t>eba_NC:C24_32</t>
  </si>
  <si>
    <t>C24.32 - Cold rolling of narrow strip</t>
  </si>
  <si>
    <t>http://www.eba.europa.eu/xbrl/crr/dict/dom/NC:C24_31</t>
  </si>
  <si>
    <t>eba_NC:C24_31</t>
  </si>
  <si>
    <t>C24.31 - Cold drawing of bars</t>
  </si>
  <si>
    <t>http://www.eba.europa.eu/xbrl/crr/dict/dom/NC:C24_3</t>
  </si>
  <si>
    <t>eba_NC:C24_3</t>
  </si>
  <si>
    <t>C24.3 - Manufacture of other products of first processing of steel</t>
  </si>
  <si>
    <t>http://www.eba.europa.eu/xbrl/crr/dict/dom/NC:C24_2</t>
  </si>
  <si>
    <t>eba_NC:C24_2</t>
  </si>
  <si>
    <t>C24.2 - Manufacture of tubes, pipes, hollow profiles and related fittings, of steel</t>
  </si>
  <si>
    <t>http://www.eba.europa.eu/xbrl/crr/dict/dom/NC:C24_1</t>
  </si>
  <si>
    <t>eba_NC:C24_1</t>
  </si>
  <si>
    <t>C24.1 - Manufacture of basic iron and steel and of ferro-alloys</t>
  </si>
  <si>
    <t>http://www.eba.europa.eu/xbrl/crr/dict/dom/NC:C24</t>
  </si>
  <si>
    <t>eba_NC:C24</t>
  </si>
  <si>
    <t>C24 - Manufacture of basic metals</t>
  </si>
  <si>
    <t>http://www.eba.europa.eu/xbrl/crr/dict/dom/NC:C23_99</t>
  </si>
  <si>
    <t>eba_NC:C23_99</t>
  </si>
  <si>
    <t>C23.99 - Manufacture of other non-metallic mineral products n.e.c.</t>
  </si>
  <si>
    <t>http://www.eba.europa.eu/xbrl/crr/dict/dom/NC:C23_91</t>
  </si>
  <si>
    <t>eba_NC:C23_91</t>
  </si>
  <si>
    <t>C23.91 - Production of abrasive products</t>
  </si>
  <si>
    <t>http://www.eba.europa.eu/xbrl/crr/dict/dom/NC:C23_9</t>
  </si>
  <si>
    <t>eba_NC:C23_9</t>
  </si>
  <si>
    <t>C23.9 - Manufacture of abrasive products and non-metallic mineral products n.e.c.</t>
  </si>
  <si>
    <t>http://www.eba.europa.eu/xbrl/crr/dict/dom/NC:C23_7</t>
  </si>
  <si>
    <t>eba_NC:C23_7</t>
  </si>
  <si>
    <t>C23.7 - Cutting, shaping and finishing of stone</t>
  </si>
  <si>
    <t>http://www.eba.europa.eu/xbrl/crr/dict/dom/NC:C23_69</t>
  </si>
  <si>
    <t>eba_NC:C23_69</t>
  </si>
  <si>
    <t>C23.69 - Manufacture of other articles of concrete, plaster and cement</t>
  </si>
  <si>
    <t>http://www.eba.europa.eu/xbrl/crr/dict/dom/NC:C23_65</t>
  </si>
  <si>
    <t>eba_NC:C23_65</t>
  </si>
  <si>
    <t>C23.65 - Manufacture of fibre cement</t>
  </si>
  <si>
    <t>http://www.eba.europa.eu/xbrl/crr/dict/dom/NC:C23_64</t>
  </si>
  <si>
    <t>eba_NC:C23_64</t>
  </si>
  <si>
    <t>C23.64 - Manufacture of mortars</t>
  </si>
  <si>
    <t>http://www.eba.europa.eu/xbrl/crr/dict/dom/NC:C23_63</t>
  </si>
  <si>
    <t>eba_NC:C23_63</t>
  </si>
  <si>
    <t>C23.63 - Manufacture of ready-mixed concrete</t>
  </si>
  <si>
    <t>http://www.eba.europa.eu/xbrl/crr/dict/dom/NC:C23_62</t>
  </si>
  <si>
    <t>eba_NC:C23_62</t>
  </si>
  <si>
    <t>C23.62 - Manufacture of plaster products for construction purposes</t>
  </si>
  <si>
    <t>http://www.eba.europa.eu/xbrl/crr/dict/dom/NC:C23_61</t>
  </si>
  <si>
    <t>eba_NC:C23_61</t>
  </si>
  <si>
    <t>C23.61 - Manufacture of concrete products for construction purposes</t>
  </si>
  <si>
    <t>http://www.eba.europa.eu/xbrl/crr/dict/dom/NC:C23_6</t>
  </si>
  <si>
    <t>eba_NC:C23_6</t>
  </si>
  <si>
    <t>C23.6 - Manufacture of articles of concrete, cement and plaster</t>
  </si>
  <si>
    <t>http://www.eba.europa.eu/xbrl/crr/dict/dom/NC:C23_52</t>
  </si>
  <si>
    <t>eba_NC:C23_52</t>
  </si>
  <si>
    <t>C23.52 - Manufacture of lime and plaster</t>
  </si>
  <si>
    <t>http://www.eba.europa.eu/xbrl/crr/dict/dom/NC:C23_51</t>
  </si>
  <si>
    <t>eba_NC:C23_51</t>
  </si>
  <si>
    <t>C23.51 - Manufacture of cement</t>
  </si>
  <si>
    <t>http://www.eba.europa.eu/xbrl/crr/dict/dom/NC:C23_5</t>
  </si>
  <si>
    <t>eba_NC:C23_5</t>
  </si>
  <si>
    <t>C23.5 - Manufacture of cement, lime and plaster</t>
  </si>
  <si>
    <t>http://www.eba.europa.eu/xbrl/crr/dict/dom/NC:C23_49</t>
  </si>
  <si>
    <t>eba_NC:C23_49</t>
  </si>
  <si>
    <t>C23.49 - Manufacture of other ceramic products</t>
  </si>
  <si>
    <t>http://www.eba.europa.eu/xbrl/crr/dict/dom/NC:C23_44</t>
  </si>
  <si>
    <t>eba_NC:C23_44</t>
  </si>
  <si>
    <t>C23.44 - Manufacture of other technical ceramic products</t>
  </si>
  <si>
    <t>http://www.eba.europa.eu/xbrl/crr/dict/dom/NC:C23_43</t>
  </si>
  <si>
    <t>eba_NC:C23_43</t>
  </si>
  <si>
    <t>C23.43 - Manufacture of ceramic insulators and insulating fittings</t>
  </si>
  <si>
    <t>http://www.eba.europa.eu/xbrl/crr/dict/dom/NC:C23_42</t>
  </si>
  <si>
    <t>eba_NC:C23_42</t>
  </si>
  <si>
    <t>C23.42 - Manufacture of ceramic sanitary fixtures</t>
  </si>
  <si>
    <t>http://www.eba.europa.eu/xbrl/crr/dict/dom/NC:C23_41</t>
  </si>
  <si>
    <t>eba_NC:C23_41</t>
  </si>
  <si>
    <t>C23.41 - Manufacture of ceramic household and ornamental articles</t>
  </si>
  <si>
    <t>http://www.eba.europa.eu/xbrl/crr/dict/dom/NC:C23_4</t>
  </si>
  <si>
    <t>eba_NC:C23_4</t>
  </si>
  <si>
    <t>C23.4 - Manufacture of other porcelain and ceramic products</t>
  </si>
  <si>
    <t>http://www.eba.europa.eu/xbrl/crr/dict/dom/NC:C23_32</t>
  </si>
  <si>
    <t>eba_NC:C23_32</t>
  </si>
  <si>
    <t>C23.32 - Manufacture of bricks, tiles and construction products, in baked clay</t>
  </si>
  <si>
    <t>http://www.eba.europa.eu/xbrl/crr/dict/dom/NC:C23_31</t>
  </si>
  <si>
    <t>eba_NC:C23_31</t>
  </si>
  <si>
    <t>C23.31 - Manufacture of ceramic tiles and flags</t>
  </si>
  <si>
    <t>http://www.eba.europa.eu/xbrl/crr/dict/dom/NC:C23_3</t>
  </si>
  <si>
    <t>eba_NC:C23_3</t>
  </si>
  <si>
    <t>C23.3 - Manufacture of clay building materials</t>
  </si>
  <si>
    <t>http://www.eba.europa.eu/xbrl/crr/dict/dom/NC:C23_2</t>
  </si>
  <si>
    <t>eba_NC:C23_2</t>
  </si>
  <si>
    <t>C23.2 - Manufacture of refractory products</t>
  </si>
  <si>
    <t>http://www.eba.europa.eu/xbrl/crr/dict/dom/NC:C23_19</t>
  </si>
  <si>
    <t>eba_NC:C23_19</t>
  </si>
  <si>
    <t>C23.19 - Manufacture and processing of other glass, including technical glassware</t>
  </si>
  <si>
    <t>http://www.eba.europa.eu/xbrl/crr/dict/dom/NC:C23_14</t>
  </si>
  <si>
    <t>eba_NC:C23_14</t>
  </si>
  <si>
    <t>C23.14 - Manufacture of glass fibres</t>
  </si>
  <si>
    <t>http://www.eba.europa.eu/xbrl/crr/dict/dom/NC:C23_13</t>
  </si>
  <si>
    <t>eba_NC:C23_13</t>
  </si>
  <si>
    <t>C23.13 - Manufacture of hollow glass</t>
  </si>
  <si>
    <t>http://www.eba.europa.eu/xbrl/crr/dict/dom/NC:C23_12</t>
  </si>
  <si>
    <t>eba_NC:C23_12</t>
  </si>
  <si>
    <t>C23.12 - Shaping and processing of flat glass</t>
  </si>
  <si>
    <t>http://www.eba.europa.eu/xbrl/crr/dict/dom/NC:C23_11</t>
  </si>
  <si>
    <t>eba_NC:C23_11</t>
  </si>
  <si>
    <t>C23.11 - Manufacture of flat glass</t>
  </si>
  <si>
    <t>http://www.eba.europa.eu/xbrl/crr/dict/dom/NC:C23_1</t>
  </si>
  <si>
    <t>eba_NC:C23_1</t>
  </si>
  <si>
    <t>C23.1 - Manufacture of glass and glass products</t>
  </si>
  <si>
    <t>http://www.eba.europa.eu/xbrl/crr/dict/dom/NC:C23</t>
  </si>
  <si>
    <t>eba_NC:C23</t>
  </si>
  <si>
    <t>C23 - Manufacture of other non-metallic mineral products</t>
  </si>
  <si>
    <t>http://www.eba.europa.eu/xbrl/crr/dict/dom/NC:C22_29</t>
  </si>
  <si>
    <t>eba_NC:C22_29</t>
  </si>
  <si>
    <t>C22.29 - Manufacture of other plastic products</t>
  </si>
  <si>
    <t>http://www.eba.europa.eu/xbrl/crr/dict/dom/NC:C22_23</t>
  </si>
  <si>
    <t>eba_NC:C22_23</t>
  </si>
  <si>
    <t>C22.23 - Manufacture of buildersâ€™ ware of plastic</t>
  </si>
  <si>
    <t>http://www.eba.europa.eu/xbrl/crr/dict/dom/NC:C22_22</t>
  </si>
  <si>
    <t>eba_NC:C22_22</t>
  </si>
  <si>
    <t>C22.22 - Manufacture of plastic packing goods</t>
  </si>
  <si>
    <t>http://www.eba.europa.eu/xbrl/crr/dict/dom/NC:C22_21</t>
  </si>
  <si>
    <t>eba_NC:C22_21</t>
  </si>
  <si>
    <t>C22.21 - Manufacture of plastic plates, sheets, tubes and profiles</t>
  </si>
  <si>
    <t>http://www.eba.europa.eu/xbrl/crr/dict/dom/NC:C22_2</t>
  </si>
  <si>
    <t>eba_NC:C22_2</t>
  </si>
  <si>
    <t>C22.2 - Manufacture of plastic products</t>
  </si>
  <si>
    <t>http://www.eba.europa.eu/xbrl/crr/dict/dom/NC:C22_19</t>
  </si>
  <si>
    <t>eba_NC:C22_19</t>
  </si>
  <si>
    <t>C22.19 - Manufacture of other rubber products</t>
  </si>
  <si>
    <t>http://www.eba.europa.eu/xbrl/crr/dict/dom/NC:C22_11</t>
  </si>
  <si>
    <t>eba_NC:C22_11</t>
  </si>
  <si>
    <t>C22.11 - Manufacture of rubber tyres and tubes; retreading and rebuilding of rubber tyres</t>
  </si>
  <si>
    <t>http://www.eba.europa.eu/xbrl/crr/dict/dom/NC:C22_1</t>
  </si>
  <si>
    <t>eba_NC:C22_1</t>
  </si>
  <si>
    <t>C22.1 - Manufacture of rubber products</t>
  </si>
  <si>
    <t>http://www.eba.europa.eu/xbrl/crr/dict/dom/NC:C22</t>
  </si>
  <si>
    <t>eba_NC:C22</t>
  </si>
  <si>
    <t>C22 - Manufacture of rubber and plastic products</t>
  </si>
  <si>
    <t>http://www.eba.europa.eu/xbrl/crr/dict/dom/NC:C21_2</t>
  </si>
  <si>
    <t>eba_NC:C21_2</t>
  </si>
  <si>
    <t>C21.2 - Manufacture of pharmaceutical preparations</t>
  </si>
  <si>
    <t>http://www.eba.europa.eu/xbrl/crr/dict/dom/NC:C21_1</t>
  </si>
  <si>
    <t>eba_NC:C21_1</t>
  </si>
  <si>
    <t>C21.1 - Manufacture of basic pharmaceutical products</t>
  </si>
  <si>
    <t>http://www.eba.europa.eu/xbrl/crr/dict/dom/NC:C21</t>
  </si>
  <si>
    <t>eba_NC:C21</t>
  </si>
  <si>
    <t>C21 - Manufacture of basic pharmaceutical products and pharmaceutical preparations</t>
  </si>
  <si>
    <t>http://www.eba.europa.eu/xbrl/crr/dict/dom/NC:C20_6</t>
  </si>
  <si>
    <t>eba_NC:C20_6</t>
  </si>
  <si>
    <t>C20.6 - Manufacture of man-made fibres</t>
  </si>
  <si>
    <t>http://www.eba.europa.eu/xbrl/crr/dict/dom/NC:C20_59</t>
  </si>
  <si>
    <t>eba_NC:C20_59</t>
  </si>
  <si>
    <t>C20.59 - Manufacture of other chemical products n.e.c.</t>
  </si>
  <si>
    <t>http://www.eba.europa.eu/xbrl/crr/dict/dom/NC:C20_53</t>
  </si>
  <si>
    <t>eba_NC:C20_53</t>
  </si>
  <si>
    <t>C20.53 - Manufacture of essential oils</t>
  </si>
  <si>
    <t>http://www.eba.europa.eu/xbrl/crr/dict/dom/NC:C20_52</t>
  </si>
  <si>
    <t>eba_NC:C20_52</t>
  </si>
  <si>
    <t>C20.52 - Manufacture of glues</t>
  </si>
  <si>
    <t>http://www.eba.europa.eu/xbrl/crr/dict/dom/NC:C20_51</t>
  </si>
  <si>
    <t>eba_NC:C20_51</t>
  </si>
  <si>
    <t>C20.51 - Manufacture of explosives</t>
  </si>
  <si>
    <t>http://www.eba.europa.eu/xbrl/crr/dict/dom/NC:C20_5</t>
  </si>
  <si>
    <t>eba_NC:C20_5</t>
  </si>
  <si>
    <t>C20.5 - Manufacture of other chemical products</t>
  </si>
  <si>
    <t>http://www.eba.europa.eu/xbrl/crr/dict/dom/NC:C20_42</t>
  </si>
  <si>
    <t>eba_NC:C20_42</t>
  </si>
  <si>
    <t>C20.42 - Manufacture of perfumes and toilet preparations</t>
  </si>
  <si>
    <t>http://www.eba.europa.eu/xbrl/crr/dict/dom/NC:C20_41</t>
  </si>
  <si>
    <t>eba_NC:C20_41</t>
  </si>
  <si>
    <t>C20.41 - Manufacture of soap and detergents, cleaning and polishing preparations</t>
  </si>
  <si>
    <t>http://www.eba.europa.eu/xbrl/crr/dict/dom/NC:C20_4</t>
  </si>
  <si>
    <t>eba_NC:C20_4</t>
  </si>
  <si>
    <t>C20.4 - Manufacture of soap and detergents, cleaning and polishing preparations, perfumes and toilet preparations</t>
  </si>
  <si>
    <t>http://www.eba.europa.eu/xbrl/crr/dict/dom/NC:C20_3</t>
  </si>
  <si>
    <t>eba_NC:C20_3</t>
  </si>
  <si>
    <t>C20.3 - Manufacture of paints, varnishes and similar coatings, printing ink and mastics</t>
  </si>
  <si>
    <t>http://www.eba.europa.eu/xbrl/crr/dict/dom/NC:C20_2</t>
  </si>
  <si>
    <t>eba_NC:C20_2</t>
  </si>
  <si>
    <t>C20.2 - Manufacture of pesticides and other agrochemical products</t>
  </si>
  <si>
    <t>http://www.eba.europa.eu/xbrl/crr/dict/dom/NC:C20_17</t>
  </si>
  <si>
    <t>eba_NC:C20_17</t>
  </si>
  <si>
    <t>C20.17 - Manufacture of synthetic rubber in primary forms</t>
  </si>
  <si>
    <t>http://www.eba.europa.eu/xbrl/crr/dict/dom/NC:C20_16</t>
  </si>
  <si>
    <t>eba_NC:C20_16</t>
  </si>
  <si>
    <t>C20.16 - Manufacture of plastics in primary forms</t>
  </si>
  <si>
    <t>http://www.eba.europa.eu/xbrl/crr/dict/dom/NC:C20_15</t>
  </si>
  <si>
    <t>eba_NC:C20_15</t>
  </si>
  <si>
    <t>C20.15 - Manufacture of fertilisers and nitrogen compounds</t>
  </si>
  <si>
    <t>http://www.eba.europa.eu/xbrl/crr/dict/dom/NC:C20_13</t>
  </si>
  <si>
    <t>eba_NC:C20_13</t>
  </si>
  <si>
    <t>C20.13 - Manufacture of other inorganic basic chemicals</t>
  </si>
  <si>
    <t>http://www.eba.europa.eu/xbrl/crr/dict/dom/NC:C20_12</t>
  </si>
  <si>
    <t>eba_NC:C20_12</t>
  </si>
  <si>
    <t>C20.12 - Manufacture of dyes and pigments</t>
  </si>
  <si>
    <t>http://www.eba.europa.eu/xbrl/crr/dict/dom/NC:C20_11</t>
  </si>
  <si>
    <t>eba_NC:C20_11</t>
  </si>
  <si>
    <t>C20.11 - Manufacture of industrial gases</t>
  </si>
  <si>
    <t>http://www.eba.europa.eu/xbrl/crr/dict/dom/NC:C20_1</t>
  </si>
  <si>
    <t>eba_NC:C20_1</t>
  </si>
  <si>
    <t>C20.1 - Manufacture of basic chemicals, fertilisers and nitrogen compounds, plastics and synthetic rubber in primary forms</t>
  </si>
  <si>
    <t>http://www.eba.europa.eu/xbrl/crr/dict/dom/NC:C20</t>
  </si>
  <si>
    <t>eba_NC:C20</t>
  </si>
  <si>
    <t>C20 - Manufacture of chemicals and chemical products</t>
  </si>
  <si>
    <t>http://www.eba.europa.eu/xbrl/crr/dict/dom/NC:C19_2</t>
  </si>
  <si>
    <t>eba_NC:C19_2</t>
  </si>
  <si>
    <t>C19.2 - Manufacture of refined petroleum products</t>
  </si>
  <si>
    <t>http://www.eba.europa.eu/xbrl/crr/dict/dom/NC:C19_1</t>
  </si>
  <si>
    <t>eba_NC:C19_1</t>
  </si>
  <si>
    <t>C19.1 - Manufacture of coke oven products</t>
  </si>
  <si>
    <t>http://www.eba.europa.eu/xbrl/crr/dict/dom/NC:C19</t>
  </si>
  <si>
    <t>eba_NC:C19</t>
  </si>
  <si>
    <t>C19 - Manufacture of coke and refined petroleum products</t>
  </si>
  <si>
    <t>http://www.eba.europa.eu/xbrl/crr/dict/dom/NC:C18_2</t>
  </si>
  <si>
    <t>eba_NC:C18_2</t>
  </si>
  <si>
    <t>C18.2 - Reproduction of recorded media</t>
  </si>
  <si>
    <t>http://www.eba.europa.eu/xbrl/crr/dict/dom/NC:C18_14</t>
  </si>
  <si>
    <t>eba_NC:C18_14</t>
  </si>
  <si>
    <t>C18.14 - Binding and related services</t>
  </si>
  <si>
    <t>http://www.eba.europa.eu/xbrl/crr/dict/dom/NC:C18_13</t>
  </si>
  <si>
    <t>eba_NC:C18_13</t>
  </si>
  <si>
    <t>C18.13 - Pre-press and pre-media services</t>
  </si>
  <si>
    <t>http://www.eba.europa.eu/xbrl/crr/dict/dom/NC:C18_12</t>
  </si>
  <si>
    <t>eba_NC:C18_12</t>
  </si>
  <si>
    <t>C18.12 - Other printing</t>
  </si>
  <si>
    <t>http://www.eba.europa.eu/xbrl/crr/dict/dom/NC:C18_11</t>
  </si>
  <si>
    <t>eba_NC:C18_11</t>
  </si>
  <si>
    <t>C18.11 - Printing of newspapers</t>
  </si>
  <si>
    <t>http://www.eba.europa.eu/xbrl/crr/dict/dom/NC:C18_1</t>
  </si>
  <si>
    <t>eba_NC:C18_1</t>
  </si>
  <si>
    <t>C18.1 - Printing and service activities related to printing</t>
  </si>
  <si>
    <t>http://www.eba.europa.eu/xbrl/crr/dict/dom/NC:C18</t>
  </si>
  <si>
    <t>eba_NC:C18</t>
  </si>
  <si>
    <t>C18 - Printing and reproduction of recorded media</t>
  </si>
  <si>
    <t>http://www.eba.europa.eu/xbrl/crr/dict/dom/NC:C17_29</t>
  </si>
  <si>
    <t>eba_NC:C17_29</t>
  </si>
  <si>
    <t>C17.29 - Manufacture of other articles of paper and paperboard</t>
  </si>
  <si>
    <t>http://www.eba.europa.eu/xbrl/crr/dict/dom/NC:C17_24</t>
  </si>
  <si>
    <t>eba_NC:C17_24</t>
  </si>
  <si>
    <t>C17.24 - Manufacture of wallpaper</t>
  </si>
  <si>
    <t>http://www.eba.europa.eu/xbrl/crr/dict/dom/NC:C17_23</t>
  </si>
  <si>
    <t>eba_NC:C17_23</t>
  </si>
  <si>
    <t>C17.23 - Manufacture of paper stationery</t>
  </si>
  <si>
    <t>http://www.eba.europa.eu/xbrl/crr/dict/dom/NC:C17_22</t>
  </si>
  <si>
    <t>eba_NC:C17_22</t>
  </si>
  <si>
    <t>C17.22 - Manufacture of household and sanitary goods and of toilet requisites</t>
  </si>
  <si>
    <t>http://www.eba.europa.eu/xbrl/crr/dict/dom/NC:C17_21</t>
  </si>
  <si>
    <t>eba_NC:C17_21</t>
  </si>
  <si>
    <t>C17.21 - Manufacture of corrugated paper and paperboard and of containers of paper and paperboard</t>
  </si>
  <si>
    <t>http://www.eba.europa.eu/xbrl/crr/dict/dom/NC:C17_2</t>
  </si>
  <si>
    <t>eba_NC:C17_2</t>
  </si>
  <si>
    <t>C17.2 - Manufacture of articles of paper and paperboard</t>
  </si>
  <si>
    <t>http://www.eba.europa.eu/xbrl/crr/dict/dom/NC:C17_12</t>
  </si>
  <si>
    <t>eba_NC:C17_12</t>
  </si>
  <si>
    <t>C17.12 - Manufacture of paper and paperboard</t>
  </si>
  <si>
    <t>http://www.eba.europa.eu/xbrl/crr/dict/dom/NC:C17_11</t>
  </si>
  <si>
    <t>eba_NC:C17_11</t>
  </si>
  <si>
    <t>C17.11 - Manufacture of pulp</t>
  </si>
  <si>
    <t>http://www.eba.europa.eu/xbrl/crr/dict/dom/NC:C17_1</t>
  </si>
  <si>
    <t>eba_NC:C17_1</t>
  </si>
  <si>
    <t>C17.1 - Manufacture of pulp, paper and paperboard</t>
  </si>
  <si>
    <t>http://www.eba.europa.eu/xbrl/crr/dict/dom/NC:C17</t>
  </si>
  <si>
    <t>eba_NC:C17</t>
  </si>
  <si>
    <t>C17 - Manufacture of paper and paper products</t>
  </si>
  <si>
    <t>http://www.eba.europa.eu/xbrl/crr/dict/dom/NC:C16_29</t>
  </si>
  <si>
    <t>eba_NC:C16_29</t>
  </si>
  <si>
    <t>C16.29 - Manufacture of other products of wood; manufacture of articles of cork, straw and plaiting materials</t>
  </si>
  <si>
    <t>http://www.eba.europa.eu/xbrl/crr/dict/dom/NC:C16_24</t>
  </si>
  <si>
    <t>eba_NC:C16_24</t>
  </si>
  <si>
    <t>C16.24 - Manufacture of wooden containers</t>
  </si>
  <si>
    <t>http://www.eba.europa.eu/xbrl/crr/dict/dom/NC:C16_23</t>
  </si>
  <si>
    <t>eba_NC:C16_23</t>
  </si>
  <si>
    <t>C16.23 - Manufacture of other builders' carpentry and joinery</t>
  </si>
  <si>
    <t>http://www.eba.europa.eu/xbrl/crr/dict/dom/NC:C16_22</t>
  </si>
  <si>
    <t>eba_NC:C16_22</t>
  </si>
  <si>
    <t>C16.22 - Manufacture of assembled parquet floors</t>
  </si>
  <si>
    <t>http://www.eba.europa.eu/xbrl/crr/dict/dom/NC:C16_21</t>
  </si>
  <si>
    <t>eba_NC:C16_21</t>
  </si>
  <si>
    <t>C16.21 - Manufacture of veneer sheets and wood-based panels</t>
  </si>
  <si>
    <t>http://www.eba.europa.eu/xbrl/crr/dict/dom/NC:C16_2</t>
  </si>
  <si>
    <t>eba_NC:C16_2</t>
  </si>
  <si>
    <t>C16.2 - Manufacture of products of wood, cork, straw and plaiting materials</t>
  </si>
  <si>
    <t>http://www.eba.europa.eu/xbrl/crr/dict/dom/NC:C16_1</t>
  </si>
  <si>
    <t>eba_NC:C16_1</t>
  </si>
  <si>
    <t>C16.1 - Sawmilling and planing of wood</t>
  </si>
  <si>
    <t>http://www.eba.europa.eu/xbrl/crr/dict/dom/NC:C16</t>
  </si>
  <si>
    <t>eba_NC:C16</t>
  </si>
  <si>
    <t>C16 - Manufacture of wood and of products of wood and cork, except furniture; manufacture of articles of straw and plaiting materials</t>
  </si>
  <si>
    <t>http://www.eba.europa.eu/xbrl/crr/dict/dom/NC:C15_2</t>
  </si>
  <si>
    <t>eba_NC:C15_2</t>
  </si>
  <si>
    <t>C15.2 - Manufacture of footwear</t>
  </si>
  <si>
    <t>http://www.eba.europa.eu/xbrl/crr/dict/dom/NC:C15_12</t>
  </si>
  <si>
    <t>eba_NC:C15_12</t>
  </si>
  <si>
    <t>C15.12 - Manufacture of luggage, handbags and the like, saddlery and harness</t>
  </si>
  <si>
    <t>http://www.eba.europa.eu/xbrl/crr/dict/dom/NC:C15_11</t>
  </si>
  <si>
    <t>eba_NC:C15_11</t>
  </si>
  <si>
    <t>C15.11 - Tanning and dressing of leather; dressing and dyeing of fur</t>
  </si>
  <si>
    <t>http://www.eba.europa.eu/xbrl/crr/dict/dom/NC:C15_1</t>
  </si>
  <si>
    <t>eba_NC:C15_1</t>
  </si>
  <si>
    <t>C15.1 - Tanning and dressing of leather; manufacture of luggage, handbags, saddlery and harness; dressing and dyeing of fur</t>
  </si>
  <si>
    <t>http://www.eba.europa.eu/xbrl/crr/dict/dom/NC:C15</t>
  </si>
  <si>
    <t>eba_NC:C15</t>
  </si>
  <si>
    <t>C15 - Manufacture of leather and related products</t>
  </si>
  <si>
    <t>http://www.eba.europa.eu/xbrl/crr/dict/dom/NC:C14_39</t>
  </si>
  <si>
    <t>eba_NC:C14_39</t>
  </si>
  <si>
    <t>C14.39 - Manufacture of other knitted and crocheted apparel</t>
  </si>
  <si>
    <t>http://www.eba.europa.eu/xbrl/crr/dict/dom/NC:C14_31</t>
  </si>
  <si>
    <t>eba_NC:C14_31</t>
  </si>
  <si>
    <t>C14.31 - Manufacture of knitted and crocheted hosiery</t>
  </si>
  <si>
    <t>http://www.eba.europa.eu/xbrl/crr/dict/dom/NC:C14_3</t>
  </si>
  <si>
    <t>eba_NC:C14_3</t>
  </si>
  <si>
    <t>C14.3 - Manufacture of knitted and crocheted apparel</t>
  </si>
  <si>
    <t>http://www.eba.europa.eu/xbrl/crr/dict/dom/NC:C14_2</t>
  </si>
  <si>
    <t>eba_NC:C14_2</t>
  </si>
  <si>
    <t>C14.2 - Manufacture of articles of fur</t>
  </si>
  <si>
    <t>http://www.eba.europa.eu/xbrl/crr/dict/dom/NC:C14_19</t>
  </si>
  <si>
    <t>eba_NC:C14_19</t>
  </si>
  <si>
    <t>C14.19 - Manufacture of other wearing apparel and accessories</t>
  </si>
  <si>
    <t>http://www.eba.europa.eu/xbrl/crr/dict/dom/NC:C14_14</t>
  </si>
  <si>
    <t>eba_NC:C14_14</t>
  </si>
  <si>
    <t>C14.14 - Manufacture of underwear</t>
  </si>
  <si>
    <t>http://www.eba.europa.eu/xbrl/crr/dict/dom/NC:C14_13</t>
  </si>
  <si>
    <t>eba_NC:C14_13</t>
  </si>
  <si>
    <t>C14.13 - Manufacture of other outerwear</t>
  </si>
  <si>
    <t>http://www.eba.europa.eu/xbrl/crr/dict/dom/NC:C14_12</t>
  </si>
  <si>
    <t>eba_NC:C14_12</t>
  </si>
  <si>
    <t>C14.12 - Manufacture of workwear</t>
  </si>
  <si>
    <t>http://www.eba.europa.eu/xbrl/crr/dict/dom/NC:C14_11</t>
  </si>
  <si>
    <t>eba_NC:C14_11</t>
  </si>
  <si>
    <t>C14.11 - Manufacture of leather clothes</t>
  </si>
  <si>
    <t>http://www.eba.europa.eu/xbrl/crr/dict/dom/NC:C14_1</t>
  </si>
  <si>
    <t>eba_NC:C14_1</t>
  </si>
  <si>
    <t>C14.1 - Manufacture of wearing apparel, except fur apparel</t>
  </si>
  <si>
    <t>http://www.eba.europa.eu/xbrl/crr/dict/dom/NC:C14</t>
  </si>
  <si>
    <t>eba_NC:C14</t>
  </si>
  <si>
    <t>C14 - Manufacture of wearing apparel</t>
  </si>
  <si>
    <t>http://www.eba.europa.eu/xbrl/crr/dict/dom/NC:C13_99</t>
  </si>
  <si>
    <t>eba_NC:C13_99</t>
  </si>
  <si>
    <t>C13.99 - Manufacture of other textiles n.e.c.</t>
  </si>
  <si>
    <t>http://www.eba.europa.eu/xbrl/crr/dict/dom/NC:C13_96</t>
  </si>
  <si>
    <t>eba_NC:C13_96</t>
  </si>
  <si>
    <t>C13.96 - Manufacture of other technical and industrial textiles</t>
  </si>
  <si>
    <t>http://www.eba.europa.eu/xbrl/crr/dict/dom/NC:C13_95</t>
  </si>
  <si>
    <t>eba_NC:C13_95</t>
  </si>
  <si>
    <t>C13.95 - Manufacture of non-wovens and articles made from non-wovens, except apparel</t>
  </si>
  <si>
    <t>http://www.eba.europa.eu/xbrl/crr/dict/dom/NC:C13_94</t>
  </si>
  <si>
    <t>eba_NC:C13_94</t>
  </si>
  <si>
    <t>C13.94 - Manufacture of cordage, rope, twine and netting</t>
  </si>
  <si>
    <t>http://www.eba.europa.eu/xbrl/crr/dict/dom/NC:C13_93</t>
  </si>
  <si>
    <t>eba_NC:C13_93</t>
  </si>
  <si>
    <t>C13.93 - Manufacture of carpets and rugs</t>
  </si>
  <si>
    <t>http://www.eba.europa.eu/xbrl/crr/dict/dom/NC:C13_92</t>
  </si>
  <si>
    <t>eba_NC:C13_92</t>
  </si>
  <si>
    <t>C13.92 - Manufacture of made-up textile articles, except apparel</t>
  </si>
  <si>
    <t>http://www.eba.europa.eu/xbrl/crr/dict/dom/NC:C13_91</t>
  </si>
  <si>
    <t>eba_NC:C13_91</t>
  </si>
  <si>
    <t>C13.91 - Manufacture of knitted and crocheted fabrics</t>
  </si>
  <si>
    <t>http://www.eba.europa.eu/xbrl/crr/dict/dom/NC:C13_9</t>
  </si>
  <si>
    <t>eba_NC:C13_9</t>
  </si>
  <si>
    <t>C13.9 - Manufacture of other textiles</t>
  </si>
  <si>
    <t>http://www.eba.europa.eu/xbrl/crr/dict/dom/NC:C13_3</t>
  </si>
  <si>
    <t>eba_NC:C13_3</t>
  </si>
  <si>
    <t>C13.3 - Finishing of textiles</t>
  </si>
  <si>
    <t>http://www.eba.europa.eu/xbrl/crr/dict/dom/NC:C13_2</t>
  </si>
  <si>
    <t>eba_NC:C13_2</t>
  </si>
  <si>
    <t>C13.2 - Weaving of textiles</t>
  </si>
  <si>
    <t>http://www.eba.europa.eu/xbrl/crr/dict/dom/NC:C13_1</t>
  </si>
  <si>
    <t>eba_NC:C13_1</t>
  </si>
  <si>
    <t>C13.1 - Preparation and spinning of textile fibres</t>
  </si>
  <si>
    <t>http://www.eba.europa.eu/xbrl/crr/dict/dom/NC:C13</t>
  </si>
  <si>
    <t>eba_NC:C13</t>
  </si>
  <si>
    <t>C13 - Manufacture of textiles</t>
  </si>
  <si>
    <t>http://www.eba.europa.eu/xbrl/crr/dict/dom/NC:C12</t>
  </si>
  <si>
    <t>eba_NC:C12</t>
  </si>
  <si>
    <t>C12 - Manufacture of tobacco products</t>
  </si>
  <si>
    <t>http://www.eba.europa.eu/xbrl/crr/dict/dom/NC:C11_07</t>
  </si>
  <si>
    <t>eba_NC:C11_07</t>
  </si>
  <si>
    <t>C11.07 - Manufacture of soft drinks; production of mineral waters and other bottled waters</t>
  </si>
  <si>
    <t>http://www.eba.europa.eu/xbrl/crr/dict/dom/NC:C11_06</t>
  </si>
  <si>
    <t>eba_NC:C11_06</t>
  </si>
  <si>
    <t>C11.06 - Manufacture of malt</t>
  </si>
  <si>
    <t>http://www.eba.europa.eu/xbrl/crr/dict/dom/NC:C11_05</t>
  </si>
  <si>
    <t>eba_NC:C11_05</t>
  </si>
  <si>
    <t>C11.05 - Manufacture of beer</t>
  </si>
  <si>
    <t>http://www.eba.europa.eu/xbrl/crr/dict/dom/NC:C11_04</t>
  </si>
  <si>
    <t>eba_NC:C11_04</t>
  </si>
  <si>
    <t>C11.04 - Manufacture of other non-distilled fermented beverages</t>
  </si>
  <si>
    <t>http://www.eba.europa.eu/xbrl/crr/dict/dom/NC:C11_03</t>
  </si>
  <si>
    <t>eba_NC:C11_03</t>
  </si>
  <si>
    <t>C11.03 - Manufacture of cider and other fruit wines</t>
  </si>
  <si>
    <t>http://www.eba.europa.eu/xbrl/crr/dict/dom/NC:C11_02</t>
  </si>
  <si>
    <t>eba_NC:C11_02</t>
  </si>
  <si>
    <t>C11.02 - Manufacture of wine from grape</t>
  </si>
  <si>
    <t>http://www.eba.europa.eu/xbrl/crr/dict/dom/NC:C11_01</t>
  </si>
  <si>
    <t>eba_NC:C11_01</t>
  </si>
  <si>
    <t>C11.01 - Distilling, rectifying and blending of spirits</t>
  </si>
  <si>
    <t>http://www.eba.europa.eu/xbrl/crr/dict/dom/NC:C11</t>
  </si>
  <si>
    <t>eba_NC:C11</t>
  </si>
  <si>
    <t>C11 - Manufacture of beverages</t>
  </si>
  <si>
    <t>http://www.eba.europa.eu/xbrl/crr/dict/dom/NC:C10_92</t>
  </si>
  <si>
    <t>eba_NC:C10_92</t>
  </si>
  <si>
    <t>C10.92 - Manufacture of prepared pet foods</t>
  </si>
  <si>
    <t>http://www.eba.europa.eu/xbrl/crr/dict/dom/NC:C10_91</t>
  </si>
  <si>
    <t>eba_NC:C10_91</t>
  </si>
  <si>
    <t>C10.91 - Manufacture of prepared feeds for farm animals</t>
  </si>
  <si>
    <t>http://www.eba.europa.eu/xbrl/crr/dict/dom/NC:C10_9</t>
  </si>
  <si>
    <t>eba_NC:C10_9</t>
  </si>
  <si>
    <t>C10.9 - Manufacture of prepared animal feeds</t>
  </si>
  <si>
    <t>http://www.eba.europa.eu/xbrl/crr/dict/dom/NC:C10_89</t>
  </si>
  <si>
    <t>eba_NC:C10_89</t>
  </si>
  <si>
    <t>C10.89 - Manufacture of other food products n.e.c.</t>
  </si>
  <si>
    <t>http://www.eba.europa.eu/xbrl/crr/dict/dom/NC:C10_86</t>
  </si>
  <si>
    <t>eba_NC:C10_86</t>
  </si>
  <si>
    <t>C10.86 - Manufacture of homogenised food preparations and dietetic food</t>
  </si>
  <si>
    <t>http://www.eba.europa.eu/xbrl/crr/dict/dom/NC:C10_85</t>
  </si>
  <si>
    <t>eba_NC:C10_85</t>
  </si>
  <si>
    <t>C10.85 - Manufacture of prepared meals and dishes</t>
  </si>
  <si>
    <t>http://www.eba.europa.eu/xbrl/crr/dict/dom/NC:C10_84</t>
  </si>
  <si>
    <t>eba_NC:C10_84</t>
  </si>
  <si>
    <t>C10.84 - Manufacture of condiments and seasonings</t>
  </si>
  <si>
    <t>http://www.eba.europa.eu/xbrl/crr/dict/dom/NC:C10_83</t>
  </si>
  <si>
    <t>eba_NC:C10_83</t>
  </si>
  <si>
    <t>C10.83 - Processing of tea and coffee</t>
  </si>
  <si>
    <t>http://www.eba.europa.eu/xbrl/crr/dict/dom/NC:C10_82</t>
  </si>
  <si>
    <t>eba_NC:C10_82</t>
  </si>
  <si>
    <t>C10.82 - Manufacture of cocoa, chocolate and sugar confectionery</t>
  </si>
  <si>
    <t>http://www.eba.europa.eu/xbrl/crr/dict/dom/NC:C10_81</t>
  </si>
  <si>
    <t>eba_NC:C10_81</t>
  </si>
  <si>
    <t>C10.81 - Manufacture of sugar</t>
  </si>
  <si>
    <t>http://www.eba.europa.eu/xbrl/crr/dict/dom/NC:C10_8</t>
  </si>
  <si>
    <t>eba_NC:C10_8</t>
  </si>
  <si>
    <t>C10.8 - Manufacture of other food products</t>
  </si>
  <si>
    <t>http://www.eba.europa.eu/xbrl/crr/dict/dom/NC:C10_73</t>
  </si>
  <si>
    <t>eba_NC:C10_73</t>
  </si>
  <si>
    <t>C10.73 - Manufacture of macaroni, noodles, couscous and similar farinaceous products</t>
  </si>
  <si>
    <t>http://www.eba.europa.eu/xbrl/crr/dict/dom/NC:C10_72</t>
  </si>
  <si>
    <t>eba_NC:C10_72</t>
  </si>
  <si>
    <t>C10.72 - Manufacture of rusks and biscuits; manufacture of preserved pastry goods and cakes</t>
  </si>
  <si>
    <t>http://www.eba.europa.eu/xbrl/crr/dict/dom/NC:C10_71</t>
  </si>
  <si>
    <t>eba_NC:C10_71</t>
  </si>
  <si>
    <t>C10.71 - Manufacture of bread; manufacture of fresh pastry goods and cakes</t>
  </si>
  <si>
    <t>http://www.eba.europa.eu/xbrl/crr/dict/dom/NC:C10_7</t>
  </si>
  <si>
    <t>eba_NC:C10_7</t>
  </si>
  <si>
    <t>C10.7 - Manufacture of bakery and farinaceous products</t>
  </si>
  <si>
    <t>http://www.eba.europa.eu/xbrl/crr/dict/dom/NC:C10_62</t>
  </si>
  <si>
    <t>eba_NC:C10_62</t>
  </si>
  <si>
    <t>C10.62 - Manufacture of starches and starch products</t>
  </si>
  <si>
    <t>http://www.eba.europa.eu/xbrl/crr/dict/dom/NC:C10_61</t>
  </si>
  <si>
    <t>eba_NC:C10_61</t>
  </si>
  <si>
    <t>C10.61 - Manufacture of grain mill products</t>
  </si>
  <si>
    <t>http://www.eba.europa.eu/xbrl/crr/dict/dom/NC:C10_6</t>
  </si>
  <si>
    <t>eba_NC:C10_6</t>
  </si>
  <si>
    <t>C10.6 - Manufacture of grain mill products, starches and starch products</t>
  </si>
  <si>
    <t>http://www.eba.europa.eu/xbrl/crr/dict/dom/NC:C10_52</t>
  </si>
  <si>
    <t>eba_NC:C10_52</t>
  </si>
  <si>
    <t>C10.52 - Manufacture of ice cream</t>
  </si>
  <si>
    <t>http://www.eba.europa.eu/xbrl/crr/dict/dom/NC:C10_51</t>
  </si>
  <si>
    <t>eba_NC:C10_51</t>
  </si>
  <si>
    <t>C10.51 - Operation of dairies and cheese making</t>
  </si>
  <si>
    <t>http://www.eba.europa.eu/xbrl/crr/dict/dom/NC:C10_5</t>
  </si>
  <si>
    <t>eba_NC:C10_5</t>
  </si>
  <si>
    <t>C10.5 - Manufacture of dairy products</t>
  </si>
  <si>
    <t>http://www.eba.europa.eu/xbrl/crr/dict/dom/NC:C10_42</t>
  </si>
  <si>
    <t>eba_NC:C10_42</t>
  </si>
  <si>
    <t>C10.42 - Manufacture of margarine and similar edible fats</t>
  </si>
  <si>
    <t>http://www.eba.europa.eu/xbrl/crr/dict/dom/NC:C10_41</t>
  </si>
  <si>
    <t>eba_NC:C10_41</t>
  </si>
  <si>
    <t>C10.41 - Manufacture of oils and fats</t>
  </si>
  <si>
    <t>http://www.eba.europa.eu/xbrl/crr/dict/dom/NC:C10_4</t>
  </si>
  <si>
    <t>eba_NC:C10_4</t>
  </si>
  <si>
    <t>C10.4 - Manufacture of vegetable and animal oils and fats</t>
  </si>
  <si>
    <t>http://www.eba.europa.eu/xbrl/crr/dict/dom/NC:C10_39</t>
  </si>
  <si>
    <t>eba_NC:C10_39</t>
  </si>
  <si>
    <t>C10.39 - Other processing and preserving of fruit and vegetables</t>
  </si>
  <si>
    <t>http://www.eba.europa.eu/xbrl/crr/dict/dom/NC:C10_32</t>
  </si>
  <si>
    <t>eba_NC:C10_32</t>
  </si>
  <si>
    <t>C10.32 - Manufacture of fruit and vegetable juice</t>
  </si>
  <si>
    <t>http://www.eba.europa.eu/xbrl/crr/dict/dom/NC:C10_31</t>
  </si>
  <si>
    <t>eba_NC:C10_31</t>
  </si>
  <si>
    <t>C10.31 - Processing and preserving of potatoes</t>
  </si>
  <si>
    <t>http://www.eba.europa.eu/xbrl/crr/dict/dom/NC:C10_3</t>
  </si>
  <si>
    <t>eba_NC:C10_3</t>
  </si>
  <si>
    <t>C10.3 - Processing and preserving of fruit and vegetables</t>
  </si>
  <si>
    <t>http://www.eba.europa.eu/xbrl/crr/dict/dom/NC:C10_2</t>
  </si>
  <si>
    <t>eba_NC:C10_2</t>
  </si>
  <si>
    <t>C10.2 - Processing and preserving of fish, crustaceans and molluscs</t>
  </si>
  <si>
    <t>http://www.eba.europa.eu/xbrl/crr/dict/dom/NC:C10_13</t>
  </si>
  <si>
    <t>eba_NC:C10_13</t>
  </si>
  <si>
    <t>C10.13 - Production of meat and poultry meat products</t>
  </si>
  <si>
    <t>http://www.eba.europa.eu/xbrl/crr/dict/dom/NC:C10_12</t>
  </si>
  <si>
    <t>eba_NC:C10_12</t>
  </si>
  <si>
    <t>C10.12 - Processing and preserving of poultry meat</t>
  </si>
  <si>
    <t>http://www.eba.europa.eu/xbrl/crr/dict/dom/NC:C10_11</t>
  </si>
  <si>
    <t>eba_NC:C10_11</t>
  </si>
  <si>
    <t>C10.11 - Processing and preserving of meat</t>
  </si>
  <si>
    <t>http://www.eba.europa.eu/xbrl/crr/dict/dom/NC:C10_1</t>
  </si>
  <si>
    <t>eba_NC:C10_1</t>
  </si>
  <si>
    <t>C10.1 - Processing and preserving of meat and production of meat products</t>
  </si>
  <si>
    <t>http://www.eba.europa.eu/xbrl/crr/dict/dom/NC:C10</t>
  </si>
  <si>
    <t>eba_NC:C10</t>
  </si>
  <si>
    <t>C10 - Manufacture of food products</t>
  </si>
  <si>
    <t>http://www.eba.europa.eu/xbrl/crr/dict/dom/NC:C</t>
  </si>
  <si>
    <t>eba_NC:C</t>
  </si>
  <si>
    <t>C - Manufacturing</t>
  </si>
  <si>
    <t>http://www.eba.europa.eu/xbrl/crr/dict/dom/NC:B9_9</t>
  </si>
  <si>
    <t>eba_NC:B9_9</t>
  </si>
  <si>
    <t>B9.9 - Support activities for other mining and quarrying</t>
  </si>
  <si>
    <t>http://www.eba.europa.eu/xbrl/crr/dict/dom/NC:B9_1</t>
  </si>
  <si>
    <t>eba_NC:B9_1</t>
  </si>
  <si>
    <t>B9.1 - Support activities for petroleum and natural gas extraction</t>
  </si>
  <si>
    <t>http://www.eba.europa.eu/xbrl/crr/dict/dom/NC:B9</t>
  </si>
  <si>
    <t>eba_NC:B9</t>
  </si>
  <si>
    <t>B9 - Mining support service activities</t>
  </si>
  <si>
    <t>http://www.eba.europa.eu/xbrl/crr/dict/dom/NC:B8_99</t>
  </si>
  <si>
    <t>eba_NC:B8_99</t>
  </si>
  <si>
    <t>B8.99 - Other mining and quarrying n.e.c.</t>
  </si>
  <si>
    <t>http://www.eba.europa.eu/xbrl/crr/dict/dom/NC:B8_93</t>
  </si>
  <si>
    <t>eba_NC:B8_93</t>
  </si>
  <si>
    <t>B8.93 - Extraction of salt</t>
  </si>
  <si>
    <t>http://www.eba.europa.eu/xbrl/crr/dict/dom/NC:B8_92</t>
  </si>
  <si>
    <t>eba_NC:B8_92</t>
  </si>
  <si>
    <t>B8.92 - Extraction of peat</t>
  </si>
  <si>
    <t>http://www.eba.europa.eu/xbrl/crr/dict/dom/NC:B8_91</t>
  </si>
  <si>
    <t>eba_NC:B8_91</t>
  </si>
  <si>
    <t>B8.91 - Mining of chemical and fertiliser minerals</t>
  </si>
  <si>
    <t>http://www.eba.europa.eu/xbrl/crr/dict/dom/NC:B8_9</t>
  </si>
  <si>
    <t>eba_NC:B8_9</t>
  </si>
  <si>
    <t>B8.9 - Mining and quarrying n.e.c.</t>
  </si>
  <si>
    <t>http://www.eba.europa.eu/xbrl/crr/dict/dom/NC:B8_12</t>
  </si>
  <si>
    <t>eba_NC:B8_12</t>
  </si>
  <si>
    <t>B8.12 - Operation of gravel and sand pits; mining of clays and kaolin</t>
  </si>
  <si>
    <t>http://www.eba.europa.eu/xbrl/crr/dict/dom/NC:B8_1</t>
  </si>
  <si>
    <t>eba_NC:B8_1</t>
  </si>
  <si>
    <t>B8.1 - Quarrying of stone, sand and clay</t>
  </si>
  <si>
    <t>http://www.eba.europa.eu/xbrl/crr/dict/dom/NC:B8</t>
  </si>
  <si>
    <t>eba_NC:B8</t>
  </si>
  <si>
    <t>B8 - Other mining and quarrying</t>
  </si>
  <si>
    <t>http://www.eba.europa.eu/xbrl/crr/dict/dom/NC:B7_29</t>
  </si>
  <si>
    <t>eba_NC:B7_29</t>
  </si>
  <si>
    <t>B7.29 - Mining of other non-ferrous metal ores</t>
  </si>
  <si>
    <t>http://www.eba.europa.eu/xbrl/crr/dict/dom/NC:B7_21</t>
  </si>
  <si>
    <t>eba_NC:B7_21</t>
  </si>
  <si>
    <t>B7.21 - Mining of uranium and thorium ores</t>
  </si>
  <si>
    <t>http://www.eba.europa.eu/xbrl/crr/dict/dom/NC:B7_2</t>
  </si>
  <si>
    <t>eba_NC:B7_2</t>
  </si>
  <si>
    <t>B7.2 - Mining of non-ferrous metal ores</t>
  </si>
  <si>
    <t>http://www.eba.europa.eu/xbrl/crr/dict/dom/NC:B7_1</t>
  </si>
  <si>
    <t>eba_NC:B7_1</t>
  </si>
  <si>
    <t>B7.1 - Mining of iron ores</t>
  </si>
  <si>
    <t>http://www.eba.europa.eu/xbrl/crr/dict/dom/NC:B7</t>
  </si>
  <si>
    <t>eba_NC:B7</t>
  </si>
  <si>
    <t>B7 - Mining of metal ores</t>
  </si>
  <si>
    <t>http://www.eba.europa.eu/xbrl/crr/dict/dom/NC:B6_2</t>
  </si>
  <si>
    <t>eba_NC:B6_2</t>
  </si>
  <si>
    <t>B6.2 - Extraction of natural gas</t>
  </si>
  <si>
    <t>http://www.eba.europa.eu/xbrl/crr/dict/dom/NC:B6_1</t>
  </si>
  <si>
    <t>eba_NC:B6_1</t>
  </si>
  <si>
    <t>B6.1 - Extraction of crude petroleum</t>
  </si>
  <si>
    <t>http://www.eba.europa.eu/xbrl/crr/dict/dom/NC:B6</t>
  </si>
  <si>
    <t>eba_NC:B6</t>
  </si>
  <si>
    <t>B6 - Extraction of crude petroleum and natural gas</t>
  </si>
  <si>
    <t>http://www.eba.europa.eu/xbrl/crr/dict/dom/NC:B5_2</t>
  </si>
  <si>
    <t>eba_NC:B5_2</t>
  </si>
  <si>
    <t>B5.2 - Mining of lignite</t>
  </si>
  <si>
    <t>http://www.eba.europa.eu/xbrl/crr/dict/dom/NC:B5_1</t>
  </si>
  <si>
    <t>eba_NC:B5_1</t>
  </si>
  <si>
    <t>B5.1 - Mining of hard coal</t>
  </si>
  <si>
    <t>http://www.eba.europa.eu/xbrl/crr/dict/dom/NC:B5</t>
  </si>
  <si>
    <t>eba_NC:B5</t>
  </si>
  <si>
    <t>B5 - Mining of coal and lignite</t>
  </si>
  <si>
    <t>http://www.eba.europa.eu/xbrl/crr/dict/dom/NC:B</t>
  </si>
  <si>
    <t>eba_NC:B</t>
  </si>
  <si>
    <t>B - Mining and quarrying</t>
  </si>
  <si>
    <t>http://www.eba.europa.eu/xbrl/crr/dict/dom/NC:A3_21</t>
  </si>
  <si>
    <t>eba_NC:A3_21</t>
  </si>
  <si>
    <t>A3.21 - Marine aquaculture</t>
  </si>
  <si>
    <t>http://www.eba.europa.eu/xbrl/crr/dict/dom/NC:A3_2</t>
  </si>
  <si>
    <t>eba_NC:A3_2</t>
  </si>
  <si>
    <t>A3.2 - Aquaculture</t>
  </si>
  <si>
    <t>http://www.eba.europa.eu/xbrl/crr/dict/dom/NC:A3_1</t>
  </si>
  <si>
    <t>eba_NC:A3_1</t>
  </si>
  <si>
    <t>A3.1 - Fishing</t>
  </si>
  <si>
    <t>http://www.eba.europa.eu/xbrl/crr/dict/dom/NC:A3</t>
  </si>
  <si>
    <t>eba_NC:A3</t>
  </si>
  <si>
    <t>A3 - Fishing and aquaculture</t>
  </si>
  <si>
    <t>http://www.eba.europa.eu/xbrl/crr/dict/dom/NC:A2_4</t>
  </si>
  <si>
    <t>eba_NC:A2_4</t>
  </si>
  <si>
    <t>A2.4 - Support services to forestry</t>
  </si>
  <si>
    <t>http://www.eba.europa.eu/xbrl/crr/dict/dom/NC:A2_3</t>
  </si>
  <si>
    <t>eba_NC:A2_3</t>
  </si>
  <si>
    <t>A2.3 - Gathering of wild growing non-wood products</t>
  </si>
  <si>
    <t>http://www.eba.europa.eu/xbrl/crr/dict/dom/NC:A2_2</t>
  </si>
  <si>
    <t>eba_NC:A2_2</t>
  </si>
  <si>
    <t>A2.2 - Logging</t>
  </si>
  <si>
    <t>http://www.eba.europa.eu/xbrl/crr/dict/dom/NC:A2_1</t>
  </si>
  <si>
    <t>eba_NC:A2_1</t>
  </si>
  <si>
    <t>A2.1 - Silviculture and other forestry activities</t>
  </si>
  <si>
    <t>http://www.eba.europa.eu/xbrl/crr/dict/dom/NC:A2</t>
  </si>
  <si>
    <t>eba_NC:A2</t>
  </si>
  <si>
    <t>A2 - Forestry and logging</t>
  </si>
  <si>
    <t>http://www.eba.europa.eu/xbrl/crr/dict/dom/NC:A1_64</t>
  </si>
  <si>
    <t>eba_NC:A1_64</t>
  </si>
  <si>
    <t>A1.64 - Seed processing for propagation</t>
  </si>
  <si>
    <t>http://www.eba.europa.eu/xbrl/crr/dict/dom/NC:A1_63</t>
  </si>
  <si>
    <t>eba_NC:A1_63</t>
  </si>
  <si>
    <t>A1.63 - Post-harvest crop activities</t>
  </si>
  <si>
    <t>http://www.eba.europa.eu/xbrl/crr/dict/dom/NC:A1_62</t>
  </si>
  <si>
    <t>eba_NC:A1_62</t>
  </si>
  <si>
    <t>A1.62 - Support activities for animal production</t>
  </si>
  <si>
    <t>http://www.eba.europa.eu/xbrl/crr/dict/dom/NC:A1_61</t>
  </si>
  <si>
    <t>eba_NC:A1_61</t>
  </si>
  <si>
    <t>A1.61 - Support activities for crop production</t>
  </si>
  <si>
    <t>http://www.eba.europa.eu/xbrl/crr/dict/dom/NC:A1_6</t>
  </si>
  <si>
    <t>eba_NC:A1_6</t>
  </si>
  <si>
    <t>A1.6 - Support activities to agriculture and post-harvest crop activities</t>
  </si>
  <si>
    <t>http://www.eba.europa.eu/xbrl/crr/dict/dom/NC:A1_5</t>
  </si>
  <si>
    <t>eba_NC:A1_5</t>
  </si>
  <si>
    <t>A1.5 - Mixed farming</t>
  </si>
  <si>
    <t>http://www.eba.europa.eu/xbrl/crr/dict/dom/NC:A1_49</t>
  </si>
  <si>
    <t>eba_NC:A1_49</t>
  </si>
  <si>
    <t>A1.49 - Raising of other animals</t>
  </si>
  <si>
    <t>http://www.eba.europa.eu/xbrl/crr/dict/dom/NC:A1_47</t>
  </si>
  <si>
    <t>eba_NC:A1_47</t>
  </si>
  <si>
    <t>A1.47 - Raising of poultry</t>
  </si>
  <si>
    <t>http://www.eba.europa.eu/xbrl/crr/dict/dom/NC:A1_46</t>
  </si>
  <si>
    <t>eba_NC:A1_46</t>
  </si>
  <si>
    <t>A1.46 - Raising of swine/pigs</t>
  </si>
  <si>
    <t>http://www.eba.europa.eu/xbrl/crr/dict/dom/NC:A1_45</t>
  </si>
  <si>
    <t>eba_NC:A1_45</t>
  </si>
  <si>
    <t>A1.45 - Raising of sheep and goats</t>
  </si>
  <si>
    <t>http://www.eba.europa.eu/xbrl/crr/dict/dom/NC:A1_44</t>
  </si>
  <si>
    <t>eba_NC:A1_44</t>
  </si>
  <si>
    <t>A1.44 - Raising of camels and camelids</t>
  </si>
  <si>
    <t>http://www.eba.europa.eu/xbrl/crr/dict/dom/NC:A1_43</t>
  </si>
  <si>
    <t>eba_NC:A1_43</t>
  </si>
  <si>
    <t>A1.43 - Raising of horses and other equines</t>
  </si>
  <si>
    <t>http://www.eba.europa.eu/xbrl/crr/dict/dom/NC:A1_42</t>
  </si>
  <si>
    <t>eba_NC:A1_42</t>
  </si>
  <si>
    <t>A1.42 - Raising of other cattle and buffaloes</t>
  </si>
  <si>
    <t>http://www.eba.europa.eu/xbrl/crr/dict/dom/NC:A1_41</t>
  </si>
  <si>
    <t>eba_NC:A1_41</t>
  </si>
  <si>
    <t>A1.41 - Raising of dairy cattle</t>
  </si>
  <si>
    <t>http://www.eba.europa.eu/xbrl/crr/dict/dom/NC:A1_4</t>
  </si>
  <si>
    <t>eba_NC:A1_4</t>
  </si>
  <si>
    <t>A1.4 - Animal production</t>
  </si>
  <si>
    <t>http://www.eba.europa.eu/xbrl/crr/dict/dom/NC:A1_3</t>
  </si>
  <si>
    <t>eba_NC:A1_3</t>
  </si>
  <si>
    <t>A1.3 - Plant propagation</t>
  </si>
  <si>
    <t>http://www.eba.europa.eu/xbrl/crr/dict/dom/NC:A1_29</t>
  </si>
  <si>
    <t>eba_NC:A1_29</t>
  </si>
  <si>
    <t>A1.29 - Growing of other perennial crops</t>
  </si>
  <si>
    <t>http://www.eba.europa.eu/xbrl/crr/dict/dom/NC:A1_28</t>
  </si>
  <si>
    <t>eba_NC:A1_28</t>
  </si>
  <si>
    <t>A1.28 - Growing of spices, aromatic, drug and pharmaceutical crops</t>
  </si>
  <si>
    <t>http://www.eba.europa.eu/xbrl/crr/dict/dom/NC:A1_27</t>
  </si>
  <si>
    <t>eba_NC:A1_27</t>
  </si>
  <si>
    <t>A1.27 - Growing of beverage crops</t>
  </si>
  <si>
    <t>http://www.eba.europa.eu/xbrl/crr/dict/dom/NC:A1_26</t>
  </si>
  <si>
    <t>eba_NC:A1_26</t>
  </si>
  <si>
    <t>A1.26 - Growing of oleaginous fruits</t>
  </si>
  <si>
    <t>http://www.eba.europa.eu/xbrl/crr/dict/dom/NC:A1_25</t>
  </si>
  <si>
    <t>eba_NC:A1_25</t>
  </si>
  <si>
    <t>A1.25 - Growing of other tree and bush fruits and nuts</t>
  </si>
  <si>
    <t>http://www.eba.europa.eu/xbrl/crr/dict/dom/NC:A1_24</t>
  </si>
  <si>
    <t>eba_NC:A1_24</t>
  </si>
  <si>
    <t>A1.24 - Growing of pome fruits and stone fruits</t>
  </si>
  <si>
    <t>http://www.eba.europa.eu/xbrl/crr/dict/dom/NC:A1_23</t>
  </si>
  <si>
    <t>eba_NC:A1_23</t>
  </si>
  <si>
    <t>A1.23 - Growing of citrus fruits</t>
  </si>
  <si>
    <t>http://www.eba.europa.eu/xbrl/crr/dict/dom/NC:A1_22</t>
  </si>
  <si>
    <t>eba_NC:A1_22</t>
  </si>
  <si>
    <t>A1.22 - Growing of tropical and subtropical fruits</t>
  </si>
  <si>
    <t>http://www.eba.europa.eu/xbrl/crr/dict/dom/NC:A1_21</t>
  </si>
  <si>
    <t>eba_NC:A1_21</t>
  </si>
  <si>
    <t>A1.21 - Growing of grapes</t>
  </si>
  <si>
    <t>http://www.eba.europa.eu/xbrl/crr/dict/dom/NC:A1_2</t>
  </si>
  <si>
    <t>eba_NC:A1_2</t>
  </si>
  <si>
    <t>A1.2 - Growing of perennial crops</t>
  </si>
  <si>
    <t>http://www.eba.europa.eu/xbrl/crr/dict/dom/NC:A1_19</t>
  </si>
  <si>
    <t>eba_NC:A1_19</t>
  </si>
  <si>
    <t>A1.19 - Growing of other non-perennial crops</t>
  </si>
  <si>
    <t>http://www.eba.europa.eu/xbrl/crr/dict/dom/NC:A1_16</t>
  </si>
  <si>
    <t>eba_NC:A1_16</t>
  </si>
  <si>
    <t>A1.16 - Growing of fibre crops</t>
  </si>
  <si>
    <t>http://www.eba.europa.eu/xbrl/crr/dict/dom/NC:A1_15</t>
  </si>
  <si>
    <t>eba_NC:A1_15</t>
  </si>
  <si>
    <t>A1.15 - Growing of tobacco</t>
  </si>
  <si>
    <t>http://www.eba.europa.eu/xbrl/crr/dict/dom/NC:A1_14</t>
  </si>
  <si>
    <t>eba_NC:A1_14</t>
  </si>
  <si>
    <t>A1.14 - Growing of sugar cane</t>
  </si>
  <si>
    <t>http://www.eba.europa.eu/xbrl/crr/dict/dom/NC:A1_13</t>
  </si>
  <si>
    <t>eba_NC:A1_13</t>
  </si>
  <si>
    <t>A1.13 - Growing of vegetables and melons, roots and tubers</t>
  </si>
  <si>
    <t>http://www.eba.europa.eu/xbrl/crr/dict/dom/NC:A1_12</t>
  </si>
  <si>
    <t>eba_NC:A1_12</t>
  </si>
  <si>
    <t>A1.12 - Growing of rice</t>
  </si>
  <si>
    <t>http://www.eba.europa.eu/xbrl/crr/dict/dom/NC:A1_11</t>
  </si>
  <si>
    <t>eba_NC:A1_11</t>
  </si>
  <si>
    <t>A1.11 - Growing of cereals (except rice), leguminous crops and oil seeds</t>
  </si>
  <si>
    <t>http://www.eba.europa.eu/xbrl/crr/dict/dom/NC:A1_1</t>
  </si>
  <si>
    <t>eba_NC:A1_1</t>
  </si>
  <si>
    <t>A1.1 - Growing of non-perennial crops</t>
  </si>
  <si>
    <t>http://www.eba.europa.eu/xbrl/crr/dict/dom/NC:A1</t>
  </si>
  <si>
    <t>eba_NC:A1</t>
  </si>
  <si>
    <t>A1 - Crop and animal production, hunting and related service activities</t>
  </si>
  <si>
    <t>http://www.eba.europa.eu/xbrl/crr/dict/dom/NC:A</t>
  </si>
  <si>
    <t>eba_NC:A</t>
  </si>
  <si>
    <t>A - Agriculture, forestry and fishing</t>
  </si>
  <si>
    <t>http://www.eba.europa.eu/xbrl/crr/dict/dom/NC:H52_29</t>
  </si>
  <si>
    <t>eba_NC:H52_29</t>
  </si>
  <si>
    <t>H52.29 - Other transportation support activities</t>
  </si>
  <si>
    <t>http://www.eba.europa.eu/xbrl/crr/dict/dom/NC:H52_24</t>
  </si>
  <si>
    <t>eba_NC:H52_24</t>
  </si>
  <si>
    <t>H52.24 - Cargo handling</t>
  </si>
  <si>
    <t>http://www.eba.europa.eu/xbrl/crr/dict/dom/NC:H52_23</t>
  </si>
  <si>
    <t>eba_NC:H52_23</t>
  </si>
  <si>
    <t>H52.23 - Service activities incidental to air transportation</t>
  </si>
  <si>
    <t>http://www.eba.europa.eu/xbrl/crr/dict/dom/NC:H52_22</t>
  </si>
  <si>
    <t>eba_NC:H52_22</t>
  </si>
  <si>
    <t>H52.22 - Service activities incidental to water transportation</t>
  </si>
  <si>
    <t>http://www.eba.europa.eu/xbrl/crr/dict/dom/NC:H51_10</t>
  </si>
  <si>
    <t>eba_NC:H51_10</t>
  </si>
  <si>
    <t>H51.10 - Passenger air transport</t>
  </si>
  <si>
    <t>http://www.eba.europa.eu/xbrl/crr/dict/dom/NC:H50_20</t>
  </si>
  <si>
    <t>eba_NC:H50_20</t>
  </si>
  <si>
    <t>H50.20 - Sea and coastal freight water transport</t>
  </si>
  <si>
    <t>http://www.eba.europa.eu/xbrl/crr/dict/dom/NC:H50_10</t>
  </si>
  <si>
    <t>eba_NC:H50_10</t>
  </si>
  <si>
    <t>H50.10 - Sea and coastal passenger water transport</t>
  </si>
  <si>
    <t>http://www.eba.europa.eu/xbrl/crr/dict/dom/NC:F43_21</t>
  </si>
  <si>
    <t>eba_NC:F43_21</t>
  </si>
  <si>
    <t>F43.21 - Electrical installation</t>
  </si>
  <si>
    <t>http://www.eba.europa.eu/xbrl/crr/dict/dom/NC:D46_72</t>
  </si>
  <si>
    <t>eba_NC:D46_72</t>
  </si>
  <si>
    <t>D46.72 - Wholesale of metals and metal ores</t>
  </si>
  <si>
    <t>http://www.eba.europa.eu/xbrl/crr/dict/dom/NC:D46_71</t>
  </si>
  <si>
    <t>eba_NC:D46_71</t>
  </si>
  <si>
    <t>D46.71 - Wholesale of solid, liquid and gaseous fuels and related products</t>
  </si>
  <si>
    <t>http://www.eba.europa.eu/xbrl/crr/dict/dom/NC:D46_12</t>
  </si>
  <si>
    <t>eba_NC:D46_12</t>
  </si>
  <si>
    <t>D46.12 - Agents involved in the sale of fuels, ores, metals and industrial chemicals</t>
  </si>
  <si>
    <t>http://www.eba.europa.eu/xbrl/crr/dict/dom/NC:C33_16</t>
  </si>
  <si>
    <t>eba_NC:C33_16</t>
  </si>
  <si>
    <t>C33.16 - Repair and maintenance of aircraft and spacecraft</t>
  </si>
  <si>
    <t>http://www.eba.europa.eu/xbrl/crr/dict/dom/NC:C33_15</t>
  </si>
  <si>
    <t>eba_NC:C33_15</t>
  </si>
  <si>
    <t>C33.15 - Repair and maintenance of ships and boats</t>
  </si>
  <si>
    <t>http://www.eba.europa.eu/xbrl/crr/dict/dom/NC:C33_14</t>
  </si>
  <si>
    <t>eba_NC:C33_14</t>
  </si>
  <si>
    <t>C33.14 - Repair of electrical equipment</t>
  </si>
  <si>
    <t>http://www.eba.europa.eu/xbrl/crr/dict/dom/NC:C30_30</t>
  </si>
  <si>
    <t>eba_NC:C30_30</t>
  </si>
  <si>
    <t>C30.30 - Manufacture of air and spacecraft and related machinery</t>
  </si>
  <si>
    <t>http://www.eba.europa.eu/xbrl/crr/dict/dom/NC:C29_20</t>
  </si>
  <si>
    <t>eba_NC:C29_20</t>
  </si>
  <si>
    <t>C29.20 - Manufacture of bodies (coachwork) for motor vehicles; manufacture of trailers and semi-trailers</t>
  </si>
  <si>
    <t>http://www.eba.europa.eu/xbrl/crr/dict/dom/NC:C29_10</t>
  </si>
  <si>
    <t>eba_NC:C29_10</t>
  </si>
  <si>
    <t>C29.10 - Manufacture of motor vehicles</t>
  </si>
  <si>
    <t>http://www.eba.europa.eu/xbrl/crr/dict/dom/NC:C28_15</t>
  </si>
  <si>
    <t>eba_NC:C28_15</t>
  </si>
  <si>
    <t>C28.15 - Manufacture of bearings, gears, gearing and driving elements</t>
  </si>
  <si>
    <t>http://www.eba.europa.eu/xbrl/crr/dict/dom/NC:C27_12</t>
  </si>
  <si>
    <t>eba_NC:C27_12</t>
  </si>
  <si>
    <t>C27.12 - Manufacture of electricity distribution and control apparatus</t>
  </si>
  <si>
    <t>http://www.eba.europa.eu/xbrl/crr/dict/dom/NC:C24_34</t>
  </si>
  <si>
    <t>eba_NC:C24_34</t>
  </si>
  <si>
    <t>C24.34 - Cold drawing of wire</t>
  </si>
  <si>
    <t>http://www.eba.europa.eu/xbrl/crr/dict/dom/NC:C24_20</t>
  </si>
  <si>
    <t>eba_NC:C24_20</t>
  </si>
  <si>
    <t>C24.20 - Manufacture of tubes, pipes, hollow profiles and related fittings, of steel</t>
  </si>
  <si>
    <t>http://www.eba.europa.eu/xbrl/crr/dict/dom/NC:C24_10</t>
  </si>
  <si>
    <t>eba_NC:C24_10</t>
  </si>
  <si>
    <t>C24.10 - Manufacture of basic iron and steel and of ferro-alloys</t>
  </si>
  <si>
    <t>http://www.eba.europa.eu/xbrl/crr/dict/dom/NC:C20_14</t>
  </si>
  <si>
    <t>eba_NC:C20_14</t>
  </si>
  <si>
    <t>C20.14 - Manufacture of other organic basic chemicals</t>
  </si>
  <si>
    <t>http://www.eba.europa.eu/xbrl/crr/dict/dom/NC:C19_20</t>
  </si>
  <si>
    <t>eba_NC:C19_20</t>
  </si>
  <si>
    <t>C19.20 - Manufacture of refined petroleum products</t>
  </si>
  <si>
    <t>http://www.eba.europa.eu/xbrl/crr/dict/dom/NC:B9_10</t>
  </si>
  <si>
    <t>eba_NC:B9_10</t>
  </si>
  <si>
    <t>B9.10 - Support activities for petroleum and natural gas extraction</t>
  </si>
  <si>
    <t>http://www.eba.europa.eu/xbrl/crr/dict/dom/NC:B8_11</t>
  </si>
  <si>
    <t>eba_NC:B8_11</t>
  </si>
  <si>
    <t>B8.11 - Quarrying of ornamental and building stone, limestone, gypsum, chalk and slate</t>
  </si>
  <si>
    <t>http://www.eba.europa.eu/xbrl/crr/dict/dom/NC:B6_20</t>
  </si>
  <si>
    <t>eba_NC:B6_20</t>
  </si>
  <si>
    <t>B6.20 - Extraction of natural gas</t>
  </si>
  <si>
    <t>http://www.eba.europa.eu/xbrl/crr/dict/dom/NC:B6_10</t>
  </si>
  <si>
    <t>eba_NC:B6_10</t>
  </si>
  <si>
    <t>B6.10 - Extraction of crude petroleum</t>
  </si>
  <si>
    <t>http://www.eba.europa.eu/xbrl/crr/dict/dom/NC:B5_20</t>
  </si>
  <si>
    <t>eba_NC:B5_20</t>
  </si>
  <si>
    <t>B5.20 - Mining of lignite</t>
  </si>
  <si>
    <t>http://www.eba.europa.eu/xbrl/crr/dict/dom/NC:B5_10</t>
  </si>
  <si>
    <t>eba_NC:B5_10</t>
  </si>
  <si>
    <t>B5.10 - Mining of hard coal</t>
  </si>
  <si>
    <t>http://www.eba.europa.eu/xbrl/crr/dict/dom/CT:x100</t>
  </si>
  <si>
    <t>eba_CT:x100</t>
  </si>
  <si>
    <t>8. Chemicals</t>
  </si>
  <si>
    <t>http://www.eba.europa.eu/xbrl/crr/dict/dom/CT:x90</t>
  </si>
  <si>
    <t>eba_CT:x90</t>
  </si>
  <si>
    <t>7. Iron and steel, coke, and metal ore production</t>
  </si>
  <si>
    <t>http://www.eba.europa.eu/xbrl/crr/dict/dom/CT:x89</t>
  </si>
  <si>
    <t>eba_CT:x89</t>
  </si>
  <si>
    <t>6. Cement, clinker and lime production</t>
  </si>
  <si>
    <t>http://www.eba.europa.eu/xbrl/crr/dict/dom/CT:x88</t>
  </si>
  <si>
    <t>eba_CT:x88</t>
  </si>
  <si>
    <t>5. Maritime transport</t>
  </si>
  <si>
    <t>http://www.eba.europa.eu/xbrl/crr/dict/dom/CT:x87</t>
  </si>
  <si>
    <t>eba_CT:x87</t>
  </si>
  <si>
    <t>4. Aviation</t>
  </si>
  <si>
    <t>http://www.eba.europa.eu/xbrl/crr/dict/dom/CT:x86</t>
  </si>
  <si>
    <t>eba_CT:x86</t>
  </si>
  <si>
    <t>3. Automotive</t>
  </si>
  <si>
    <t>http://www.eba.europa.eu/xbrl/crr/dict/dom/CT:x85</t>
  </si>
  <si>
    <t>eba_CT:x85</t>
  </si>
  <si>
    <t>2. Fossil fuel combustion</t>
  </si>
  <si>
    <t>http://www.eba.europa.eu/xbrl/crr/dict/dom/CT:x84</t>
  </si>
  <si>
    <t>eba_CT:x84</t>
  </si>
  <si>
    <t>1. Power</t>
  </si>
  <si>
    <t>NeededForFirstBlank</t>
  </si>
  <si>
    <t xml:space="preserve">Template 5 - Banking book - Indicators of potential climate change physical risk: Exposures subject to physical risk </t>
  </si>
  <si>
    <t xml:space="preserve">Template 4 - Banking book - Indicators of potential climate change transition risk: Exposures to top 20 carbon-intensive firms </t>
  </si>
  <si>
    <t xml:space="preserve">Template 3 - Banking book - Indicators of potential climate change transition risk: Alignment metrics (IAE/NACE codes) </t>
  </si>
  <si>
    <t xml:space="preserve">Template 2 - Banking book - Indicators of potential climate change transition risk: Loans collateralised by immovable property - Energy efficiency of the collateral </t>
  </si>
  <si>
    <t xml:space="preserve">Template 1 - Banking book- Indicators of potential climate Change transition risk: Credit quality of exposures by sector, emissions and residual maturity </t>
  </si>
  <si>
    <t>0009</t>
  </si>
  <si>
    <t>3. Empty set in the EU</t>
  </si>
  <si>
    <t>4. Empty set in the EU</t>
  </si>
  <si>
    <t>5. Empty set in the EU</t>
  </si>
  <si>
    <t>Ranking in insolvency</t>
  </si>
  <si>
    <t>Resolution entity</t>
  </si>
  <si>
    <t>1. Empty set in the EU</t>
  </si>
  <si>
    <t>2. Description of insolvency rank free text</t>
  </si>
  <si>
    <t>3. Liabilities and own funds</t>
  </si>
  <si>
    <t>4. of which excluded liabilities</t>
  </si>
  <si>
    <t>5. Liabilities and own funds less excluded liabilities</t>
  </si>
  <si>
    <t>6. Subset of liabilities and own funds less excluded liabilities that are own funds and eligible liabilities for the purpose of [choose as a appropriate: internal MREL/internal TLAC]</t>
  </si>
  <si>
    <t>7. of which residual maturity  ≥ 1 year &lt; 2 years</t>
  </si>
  <si>
    <t>8. of which residual maturity  ≥ 2 year &lt; 5 years</t>
  </si>
  <si>
    <t>9. of which residual maturity ≥ 5 years &lt; 10 years</t>
  </si>
  <si>
    <t>10. of which residual maturity ≥ 10 years, but excluding perpetual securities</t>
  </si>
  <si>
    <t>11. of which perpetual securities</t>
  </si>
  <si>
    <t>Amount</t>
  </si>
  <si>
    <t>1. Description of insolvency rank (free text)</t>
  </si>
  <si>
    <t>2. Liabilities and own funds</t>
  </si>
  <si>
    <t>3. of which excluded liabilities</t>
  </si>
  <si>
    <t>4. Liabilities and own funds less excluded liabilities</t>
  </si>
  <si>
    <t>5. Subset of liabilities and own funds less excluded liabilities that are own funds and liabilities potentially eligible for meeting [choose as a appropriate: MREL/TLAC]</t>
  </si>
  <si>
    <t>6. of which residual maturity  ≥ 1 year &lt; 2 years</t>
  </si>
  <si>
    <t>7. of which residual maturity  ≥ 2 year &lt; 5 years</t>
  </si>
  <si>
    <t>8. of which residual maturity ≥ 5 years &lt; 10 years</t>
  </si>
  <si>
    <t>9. of which residual maturity ≥ 10 years, but excluding perpetual securities</t>
  </si>
  <si>
    <t>10. of which  perpetual securities</t>
  </si>
  <si>
    <t>1. Description of insolvency rank free text</t>
  </si>
  <si>
    <t>2. Empty set in the EU</t>
  </si>
  <si>
    <t>0017</t>
  </si>
  <si>
    <t>0018</t>
  </si>
  <si>
    <t>0019</t>
  </si>
  <si>
    <t>5. Own funds and liabilities potentially eligible for meeting MREL</t>
  </si>
  <si>
    <t>eba_qSC:qx9</t>
  </si>
  <si>
    <t>Individual</t>
  </si>
  <si>
    <t>eba_qSC:qx10</t>
  </si>
  <si>
    <t>Consolidated</t>
  </si>
  <si>
    <t>false</t>
  </si>
  <si>
    <t>true</t>
  </si>
  <si>
    <t>MRELTLAC</t>
  </si>
  <si>
    <t>Column1</t>
  </si>
  <si>
    <t>Table 1</t>
  </si>
  <si>
    <t>Articles 4 and 10 of ITS with regard public disclosures of the information referred to in Titles II and III of Part Eight of Regulation (EU) No 575/2013</t>
  </si>
  <si>
    <t>Taxonomy version 2.0.0</t>
  </si>
  <si>
    <t>Taxonomy version 1.0.0</t>
  </si>
  <si>
    <t xml:space="preserve">EU TLAC3b: creditor ranking - resolution entity </t>
  </si>
  <si>
    <t xml:space="preserve">EU TLAC3 - creditor ranking - resolution entity </t>
  </si>
  <si>
    <t xml:space="preserve">EU TLAC2b: Creditor ranking - Entity that is not a resolution entity </t>
  </si>
  <si>
    <t xml:space="preserve">Creditor ranking - Entity that is not a resolution entity </t>
  </si>
  <si>
    <t>Article 446(1)(a) and Article 435(1)(a) CRR</t>
  </si>
  <si>
    <t>Article 446(1)(a) and Article 435(1) (b) CRR</t>
  </si>
  <si>
    <t>Article 446(1)(a) and Article 435(1) (c) CRR</t>
  </si>
  <si>
    <t>Article 446(1)(a) and Article 435(1) (d) CRR</t>
  </si>
  <si>
    <t>Reference date or period</t>
  </si>
  <si>
    <t>Disclosure period T</t>
  </si>
  <si>
    <t>Disclosure period T-3</t>
  </si>
  <si>
    <t>Disclosure period T-2</t>
  </si>
  <si>
    <t>Disclosure period T-1</t>
  </si>
  <si>
    <t>AUSTRIA</t>
  </si>
  <si>
    <t>AUSTRALIA</t>
  </si>
  <si>
    <t>BELGIUM</t>
  </si>
  <si>
    <t>BULGARIA</t>
  </si>
  <si>
    <t>BELARUS</t>
  </si>
  <si>
    <t>SWITZERLAND</t>
  </si>
  <si>
    <t>CZECH REPUBLIC</t>
  </si>
  <si>
    <t>CYPRUS</t>
  </si>
  <si>
    <t>GERMANY</t>
  </si>
  <si>
    <t>DENMARK</t>
  </si>
  <si>
    <t>ESTONIA</t>
  </si>
  <si>
    <t>SPAIN</t>
  </si>
  <si>
    <t>FINLAND</t>
  </si>
  <si>
    <t>FRANCE</t>
  </si>
  <si>
    <t>UNITED KINGDOM</t>
  </si>
  <si>
    <t>GREECE</t>
  </si>
  <si>
    <t>CROATIA</t>
  </si>
  <si>
    <t>HUNGARY</t>
  </si>
  <si>
    <t>IRELAND</t>
  </si>
  <si>
    <t>ICELAND</t>
  </si>
  <si>
    <t>LITHUANIA</t>
  </si>
  <si>
    <t>LUXEMBOURG</t>
  </si>
  <si>
    <t>LATVIA</t>
  </si>
  <si>
    <t>NETHERLANDS</t>
  </si>
  <si>
    <t>NORWAY</t>
  </si>
  <si>
    <t>POLAND</t>
  </si>
  <si>
    <t>ROMANIA</t>
  </si>
  <si>
    <t>RUSSIAN FEDERATION</t>
  </si>
  <si>
    <t>SWEDEN</t>
  </si>
  <si>
    <t>SLOVENIA</t>
  </si>
  <si>
    <t>SLOVAKIA</t>
  </si>
  <si>
    <t>UKRAINE</t>
  </si>
  <si>
    <t>UNITED STATES</t>
  </si>
  <si>
    <t>Coop Pank integrates environmental risks into its business model, strategy, and financial planning through a structured and forward-looking approach. ESG risks are embedded in the ICAAP framework and assessed across other risk categories, such as credit risk, supported by defined exclusion criteria. The bank’s double materiality assessment and UNEP FI impact analysis serve as key inputs for identifying and managing environmental risks and opportunities across short-, medium-, and long-term horizons. These insights inform client engagement, product development, and risk mitigation strategies. Coop Pank continuously adapts its ESG processes in response to evolving regulation, stakeholder expectations, and climate-related developments, ensuring that sustainability is embedded step by step into decision-making.</t>
  </si>
  <si>
    <t>Coop Pank has set a long-term target to become climate neutral by 2050, having joined the UNEP FI initiative. Interim goals focus on improving the quality and coverage of climate impact assessments. These include annual measurement of Scope 1, 2, and 3 emissions, financed emissions calculations using the PCAF methodology, and the integration of ESG risks. Coop Pank believes that setting meaningful targets and limits requires a clear understanding of its environmental impact and the ability to assess it accurately. This has been the bank’s primary focus in recent years and onwards. In early 2024, Coop Pank identified environmental risks across short-, medium-, and long-term horizons as part of its double materiality assessment, but has not yet set specific targets or limits for these risks. The bank is currently building its internal capabilities to enable more precise assessments, including for flood risk to collateral assets. Flood risk as a physical risk is recognised as nationally significant risk.</t>
  </si>
  <si>
    <t>Coop Pank has not currently set forward-looking investment targets for Taxonomy-aligned activities. The bank is taking a cautious approach in light of upcoming changes to taxonomy reporting under the Omnibus Regulation (2025) and the EBA’s consultation paper published in May 2025, “Consultation Paper on disclosures on ESG risks, equity exposures and the aggregate exposure to shadow banking entities”, which temporarily suspends certain taxonomy-related templates. Future taxonomy reporting activities will be planned based on the outcomes of these developments. Although Coop Pank has not reported its Green Asset Ratio (GAR), the bank’s portfolio includes several projects that are Taxonomy-eligible.</t>
  </si>
  <si>
    <t>Coop Pank integrates environmental risk considerations into its credit policy and risk management processes. Since 2020, the bank has included environmental, ethical, and social responsibility criteria in its credit decision-making. Environmental risks are assessed alongside other material risks, and if a counterparty’s activities are found to negatively impact the environment or conflict with ethical standards, these risks are analysed together with the client. This includes evaluating the severity, trend, and potential impact of the risk (including on collateral), and identifying appropriate mitigation measures. Coop Pank does not finance sectors listed in its internal exclusion list and ensures that clients with environmental impact comply with applicable environmental regulations. The bank is also gradually enhancing its ability to assess environmental risks more precisely, including through double materiality analysis and climate risk seminars for staff.</t>
  </si>
  <si>
    <t>At the beginning of 2025, Coop Pank completed a double materiality assessment, which identified ESG risks across short-, medium-, and long-term time horizons. The next step is to integrate these risks into the organisational structure for the purposes of risk management. Currently, environmental risks are treated as a significant risk category within the bank’s overall risk strategy. At the level of business lines and internal control functions, the integration of environmental risks is reflected, for example, in the credit process, where environmental factors are part of the decision-making process. If counterparties are identified as engaging in activities that negatively impact the environment, the extent, impact, and materiality of the risk are analysed, and mitigation options are sought. Our internal control oversees ESG-related risks through the following activities: our business loan report includes an ESG section, which means that internal control is carried out through credit risk assessment; indirectly, one part of the internal control measures is that we hold seminars on ESG topics, where specific recommendations for improvement are offered (e.g. Physical climate risks in Estonia; Climate impact assessment results and recommendations).</t>
  </si>
  <si>
    <t>The Risk Management Department is responsible for identifying, assessing, and monitoring risks across the group, including environmental risks. The department conducts stress testing and prepares risk reports for the Management Board and Supervisory Board, advises the first line of defense, and participates in credit project evaluations and internal controls. ESG reviews are regularly incorporated into risk reports. At the credit policy level, environmental risks are integrated into the decision-making process: when making credit decisions, the environmental impact of the counterparty’s activities is assessed, and if necessary, the extent, impact, and materiality of the risk are analyzed, and mitigation options are explored. The bank does not finance activities that have a significant negative environmental impact or conflict with ethical principles. In addition, Coop Pank has established a Green Office working group, which includes a Management Board member, the Head of ESG, the Head of communication, and other key individuals. This group coordinates environmental initiatives and monitors the achievement and effectiveness of related goals.</t>
  </si>
  <si>
    <t>The Risk Management Department regularly prepares risk reports. ESG updates are provided to the Management Board on a quarterly basis and are included as part of the risk report.</t>
  </si>
  <si>
    <t>Fulfilling ESG objectives is part of the organisation’s strategic management, and employee contributions in this area are valued. Therefore, environmental risk considerations can be seen as indirectly linked to employee remuneration and recognition, primarily through the achievement of strategic goals and values-based leadership.</t>
  </si>
  <si>
    <t>The relevant time horizons are defined as follows, in line with both CSRD/ESRS standards and Coop Pank’s internal risk profile and exposures:
Short-term: The period used for financial reporting, i.e., the annual reporting period (typically 1 year).
Medium-term: Up to five years.
Long-term: More than five years.</t>
  </si>
  <si>
    <t>In 2024, we conducted a double materiality assessment to identify material ESG risks. According to our credit risk policy, we assess whether the client has any negative environmental impact. If certain criteria are met, we also perform a more thorough ESG scoring. For EEEF projects, we are conducting a more thorough ESG due diligence.</t>
  </si>
  <si>
    <t>As part of our double materiality assessment process, we employed a range of tools to identify material ESG risks. These included the UNEP FI Conversion Tool and the ESG risk assessment tool developed by the Estonian Ministry of Finance. In our daily operations, we use an ESG scoring tool to support decision-making. In 2025, we initiated preparations to enhance our portfolio-level environmental risk assessment, with a particular focus on flood risk.
Regarding climate impact, we have been assessing the carbon footprint of our loan portfolio for several years using the PCAF methodology.</t>
  </si>
  <si>
    <t>Enhancing data collection and improving data quality is one of our priorities. We are committed to this goal and actively working toward it. Through the Estonian Banking Association, we are also collaborating across the sector to ensure that data is more accessible for managing environmental risks. As part of this effort, we serve as an active partner to the public sector, including in the development of the Climate Atlas portal, which further improves the availability of environmental risk data.</t>
  </si>
  <si>
    <t>We have established an exclusion list, and therefore do not finance projects that significantly harm environmental objectives.</t>
  </si>
  <si>
    <t>ESG risks materialize through traditional financial risk categories. Therefore, we treat ESG risks as risk drivers that influence all other types of risk, such as credit, reputational, and market risk. ESG risks are recognized as integral to the institution’s overall risk strategy and management structure. ESG risks are defined as those that may lead to financial loss due to inadequate management of environmental, social, or governance impacts, including both physical and transition risks related to climate change. Credit Risk: ESG factors may affect a counterparty’s creditworthiness, especially if their business model is misaligned with climate transition goals.
Liquidity Risk: Environmental risks can influence market confidence and access to funding.
Market and Interest Rate Risk: ESG developments may impact market volatility and rate expectations.
Operational Risk: Failures in ESG data management or governance can lead to internal disruptions.</t>
  </si>
  <si>
    <t>The management body at Coop Pank plays an active role in supervising social risks. ESG topics are regularly reviewed by the Supervisory and Management Boards. Internal capacity is strengthened through ESG training, dedicated roles, and partnerships with external experts such as UNEP FI, Responsible Business Forum as well as through Estonian Banking Association. Social responsibility is a core value for Coop Pank. The bank is committed to providing a healthy working environment, ensuring non-discrimination, and upholding the principles of equal treatment across all levels of the organization. To monitor employee satisfaction and well-being, Coop Pank conducts a comprehensive organizational survey every two years. This survey provides valuable feedback on employee engagement and workplace conditions. In addition to the formal survey, employees have multiple channels to provide ongoing feedback, including direct communication with managers, a whistleblower line, and other internal mechanisms.</t>
  </si>
  <si>
    <t>Social risk management is supported by Coop Pank’s exclusion list. Social risks are integrated into credit assessments, with sector exclusions applied via a predefined exclusion list, which identifies sectors with elevated social risks. Activities in these sectors - such as gambling, tobacco production, arms trade, and politically affiliated organizations - are excluded from financing to ensure alignment with the bank’s ethical standards and sustainability commitments. The bank’s credit policy emphasizes responsible lending and explicitly prohibits financing clients whose activities are unethical, violate human rights, are linked to corruption, or pose significant negative environmental or social impacts. Credit decisions must consider environmental and social factors alongside financial risks, and if a counterparty’s operations are found to conflict with moral or ethical norms, the bank engages in dialogue to assess and mitigate those risks.</t>
  </si>
  <si>
    <t>Coop Pank integrates the governance performance of its counterparties - primarily clients - into its risk management arrangements through structured credit analysis and internal governance policies. Ethical considerations are addressed via the policy of management of conflict of interest, which sets out mandatory conflict of interest declarations, rules for avoiding and managing conflicts. Transparency and governance expectations will be reflected in the Coop Pank sustainability policy, which outlines principles for ethical conduct, anti-corruption, and ESG data quality. Inclusiveness will be supported through the bank’s commitment to diversity and equal treatment as stated in the sustainability policy. Strategy and risk management are embedded in the credit decision process, where client governance structures, ownership background, and decision-making capacity are assessed as part of the credit analysis. Internal communication of critical concerns is facilitated through whistleblower procedures and mandatory reporting obligations defined in the conflict of interest policy. These elements ensure that client governance performance is systematically considered in Coop Pank’s risk management framework.</t>
  </si>
  <si>
    <t>In accordance with the EBA Implementing Technical Standards for Template 3 and the IEA Net Zero by 2050 Scenario, institutions must disclose alignment metrics for climate transition risk in the banking book, comparing their portfolio to the Paris Agreement pathway. For the electricity generation sector, the IEA indicator for 2030 is 0,186 tCO₂/MWh (CO2 intensity of electricity generation).
Electricity production (NACE 3511) has been included. Coop Bank’s exposures in the electricity generation sector are primarily linked to renewable energy sources. CO₂ emissions have been calculated in line with the PCAF methodology using client-provided production data. For benchmarking, the CO₂ intensity of electricity generation indicator has been sourced from the IEA Net Zero Roadmap (2023 report).
Column g currently reflects the IEA NZE2050 scenario metric for 2030 as a reference point for the three-year target. This serves as a placeholder until institution-specific targets are defined. The portfolio is already ahead of the IEA trajectory, which will be taken into account when setting future targets to ensure continued alignment with the long-term scenario.</t>
  </si>
  <si>
    <t>Based on the Carbon Majors database we have not identified any exposures to top 20 carbon-intensive firms.</t>
  </si>
  <si>
    <t>The largest fluctuations during past 12 month has come from changes in liquidity reserve in central bank.</t>
  </si>
  <si>
    <t>The bank funding is diversified in terms of concentration and no significant fluctuations from concentrated funding maturities is foreseen in coming 12 month horizon.</t>
  </si>
  <si>
    <t>The bank has pledged retained covered bond in Central Bank as potential source for liquidity.</t>
  </si>
  <si>
    <t xml:space="preserve">The aim of the Group's liquidity management strategy is to ensure the timely and full fulfilment of the Group's obligations at all times, while optimizing liquidity risk so as to achieve maximum and stable profitability from investments of different durations.
The bank has following funding principles:
• the main source of funding is granular deposit base. The bank is active at both, private and corporate market for current accounts and time deposits;
• the bank may acquire funding through the international deposit platforms up to 25% of total of interest bearing liabilities;
• the bank may issue covered bonds up to 25% of its total assets;
</t>
  </si>
  <si>
    <t>The bank is the head of the group and liquidity is managed at group level.</t>
  </si>
  <si>
    <t>The Group's liquidity position is managed using the maturity analysis of assets and liabilities. The model also captures the main
observable liquidity ratios and fixed-term ratios of assets and liabilities and liquidity stress tests are conducted. Limits have been set for all key liquidity ratios. The following indicators are used to measure liquidity risk:
• Liquidity Coverage Ratio (LCR);
• survival period in a liquidity crisis situation;
• concentration of financing and weighted ratio to LCR eligible assets;
• the ratio of liquid assets to total assets;
• the ratio of liquid assets to demand deposits;
• the ratio of long-term liabilities to investments requiring stable financing (NSFR).</t>
  </si>
  <si>
    <t>The liquidity stress testng is used to forecast the bank cash flows for the next 12 months as minimum. The results are presented in ALCO.</t>
  </si>
  <si>
    <t>Effective Business Continuity and Recovery Plan was approved by the Board on 17.Sept 2025.</t>
  </si>
  <si>
    <t>Operational risk is the risk that arises from disruptions or deficiencies in the Group's information systems, personnel, processes or external factors, causing damage or disruption to the Group's day-to-day business. Operational risk includes information systems risk, information security risk, compliance risk (including money laundering and terrorist financing risk), process risk, personnel risk, legal risk, physical security risk, work environment risk, external risk and asset destruction risk. The Group follows the operational risk policy established in the management of operational risk.</t>
  </si>
  <si>
    <t>Operational risk is treated and managed in the Group as a separate area of risk management for which the necessary resources have been allocated. Operational risk management is integrated into the Group's day-to-day operations and is primarily aimed at activities that prevent and control the realisation of risk. Awareness of the nature, impact and need for control of operational risk must take place at the level of each employee in the group. The most important sub-risks - information security and compliance risks – are managed separately.</t>
  </si>
  <si>
    <t>The assessment of operational risks in the Group is primarily qualitative. Operational risk cases are registered in the case database together with the amount of damage that has occurred.</t>
  </si>
  <si>
    <t xml:space="preserve">The Group monitors the quantitative dynamics of operational risk by analysing the main risk indicators at least quarterly. The Management Board conducts regular quarterly reviews of the main risk indicators of operational risk and incidents. The Group conducts regular operational risk selfassessment. The Group uses the basic approach to calculate the capital requirement for operational risk.
</t>
  </si>
  <si>
    <t>Interest rate risk is defined as a risk of unexpected unfavourable changes in interest rates that might affect the revenue generated by the Group. The Group is exposed to interest rate risk if the due payment dates of its main assets and liabilities are different, if the structure of assets and liabilities varies in different currencies or if the interest rates of assets and liabilities can be adjusted at different time intervals.
The Group evaluates Interest risk in banking book according to Directive 2013/36/EU of the European Parliament and of the Council and Commission delegated regulation (EU) 2024/857 technical standards by simplified standardised methodology. This is to evaluate the risks arising from potential changes in interest rates that affect both the economic value of equity and the net interest income of The Group non-trading book activities. The Group implemented simplified standardised methodology to evaluate the risks arising from potential changes in interest rates.</t>
  </si>
  <si>
    <t>The bank performs IRRBB calculations daily and has set risk limit ratios for Net Interest Margin and Economic Value of Equity against it Tier 1 capital.</t>
  </si>
  <si>
    <t>The Group evaluates Interest risk in banking book according to Directive 2013/36/EU of the European Parliament and of the Council and Commission delegated regulation (EU) 2024/857 technical standards and simplified standardised methodology.</t>
  </si>
  <si>
    <t>The Bank has issued Covered Bonds whereas the Cover Pool consists of Residential mortgages and HQLA bonds only.  Also, the cash can be encumbered either in cover pool or pledged as collatteral for derivative trades. The Cover Pool has approximately 25% of overcollatteralisation against issued covered bonds nominal value. HQLA bons may become encumbered through repo trades with the Central bank. Other types of assets are not encumbered and can not be encumbered by the bank. 
The Bank plans to stay active Covere Bond issuer, backed by residential mortgage cover pool only.</t>
  </si>
  <si>
    <t xml:space="preserve">The Group defines HQLA assets by LCR requirement standards. The asset must be pledgeable at the European Central Bank. The asset becomes encumbered at the moment of repo trade.
The Bank has issued the Retained Covered Bond and Covered Bonds to the market. The Retained Covered Bond is eligible for the European Central Bank open market operations. The assets of the cover pool are encumbered proportionally according to issued bond nominal values, whereas the sum of public issue nominal value and the repo-d Retained Covered Bond nominal value is considered as encumbered proportion and unpledged Retained Covered Bond nominal is considered to be unencumbered.
The group consideres received collatteral as encumbered.
</t>
  </si>
  <si>
    <t>The Group uses guarantees as credit protection for the purposes of reducing capital requirements:
● guarantee of Estonian Business and Innovation Agency (EIS) or Rural Development Foundation;
● a surety or guarantee from a private person or legal entity.</t>
  </si>
  <si>
    <t>The Group adheres to the principle of diversification of credit risk according to economic sector, product and counterparties. Concentrations are managed through internal framework that includes risk appetite and tolerance limits, collateral management policies, stress‑testing practices and ongoing monitoring. The Group applies explicit risk appetite and tolerance limits for sectoral and name concentration, as well as for indirect credit risk arising from collateral concentration. These limits prevent excessive reliance on a single sector, counterpartie or collateral type and ensure that concentration risk management techniques remain effective.</t>
  </si>
  <si>
    <t>As of 31.12.2025 210 loans with total amount of 354 TEUR are not classified as impaired as their overdue amount is below materiality treshold.</t>
  </si>
  <si>
    <t>Coop Pank’s management body is actively involved in the supervision and strategic oversight of environmental risks. ESG matters are overseen at the highest governance level, with the Chief Risk Officer responsible for ESG and sustainability topics, supported by quarterly updates to the Management Board and annual reporting to the Supervisory Board. The bank’s approach to environmental risk management is grounded in its credit policy, which integrates environmental, social, and ethical considerations into lending decisions. Coop Pank evaluates counterparties’ environmental risk exposure and mitigation capacity as part of the credit process. Where material risks are identified, they are analysed in collaboration with the client, including their potential impact on collateral, and appropriate mitigation measures are proposed.</t>
  </si>
  <si>
    <t>In 2024, we conducted a double materiality assessment, in which we evaluated environmental risks across the three aforementioned time horizons. The assessment was carried out in accordance with CSRD and ESRS standards and guidance materials. We concluded the double materiality assessment in January, 2025.</t>
  </si>
  <si>
    <t>As part of our credit process, we systematically assess environmental risks, including the application of an exclusion list to guide responsible decision-making.</t>
  </si>
  <si>
    <t xml:space="preserve"> We still need to further refine our assessment of flood risk, and the results can be shared once this work has been completed.</t>
  </si>
  <si>
    <t>Coop Pank integrates social risks into its business model, strategy, and financial planning through a mission-driven approach rooted in the cooperative business model. The bank’s mission — “We move life forward in every corner of Estonia” — reflects its commitment to societal impact and inclusivity. Since signing the UN Principles for Responsible Banking in 2022, Coop Pank has been aligning its strategy with the UN Sustainable Development Goals and the Paris Climate Agreement. This alignment is operationalized through a four-year cycle of impact analysis and goal setting, supported by digital tools provided by the UN. The bank has conducted portfolio impact assessments to identify both positive and negative societal, environmental, and economic impacts. These assessments inform strategic decisions and help the bank adapt to evolving stakeholder expectations, technological changes, and regulatory frameworks. Coop Pank follows a structured roadmap for sustainability. The bank’s ESG roadmap includes: Annual sustainability reporting; Double materiality analysis, identifying key impacts, risks, and opportunities (conducted at 2024, finished at 2025). Participation in international frameworks, such as UNEP FI, PCAF, and CDP (on hold in 2025). Social risk mitigation is embedded in Coop Pank’s risk management framework. The bank evaluates counterparties’ capacity to manage social risks during credit assessments. If a counterparty’s activities are found to negatively impact society or violate ethical norms, the bank engages in dialogue to assess the severity and explore mitigation strategies. The bank’s credit policy includes an exclusion list for sectors with high social or environmental risks (e.g., gambling, tobacco). ESG risks were categorized and assessed across environmental, social, and governance dimensions, with financial materiality evaluated by a dedicated internal team.</t>
  </si>
  <si>
    <t>Coop Pank’s Management Board is responsible for strategic direction and oversight, while the executive team ensures implementation and monitoring of policies, and the ESG lead coordinates activities and reporting. The sustainability policy is currently under development and will be defining ESG principles that are intended to guide the organization’s decisions, operations and stakeholder engagement. The draft policy is designed to apply to the entire organization, including subsidiaries. Coop Pank adheres to high standards of ethics and transparency, combats corruption and conflicts of interest, and aims to ensure ESG data quality and regulatory compliance. ESG data is collected and managed reliably and transparently using European reporting standards such as ESRS. Stakeholder engagement is based on listening to feedback and aligning with expectations to build transparent and trustworthy dialogue. ESG-related training is provided to all employees and awareness is raised through daily operations. The policy will be reviewed at least annually and updated as needed. The responsible unit is the ESG lead. The policy of managing conflict of interest  defines the nature of conflicts of interest, management measures, employee obligations and responsibilities. Certain positions are required to submit declarations of economic interests and reliability annually or upon significant changes. The Compliance Officer monitors implementation of the policy, handles violations and may recommend additional training or termination of employment. Training on the policy is provided to all new employees and regularly to existing staff. Unit managers must establish internal rules where necessary to ensure policy implementation.</t>
  </si>
  <si>
    <t xml:space="preserve">In managing the risk of excessive leverage, the Group follows the requirements provided for in § 822 of the Credit Institutions Act. The Group monitors the dynamics of leverage risk quantitatively, mainly using the leverage indicator in accordance with Regulation (EU) No 575/2013. In order to manage the risk of excessive leverage, the Bank's Management Board and the Assets and Liabilities Management Committee monitor the leverage ratio, analyze changes in the balance sheet structure and forecasts and, if necessary, approve an action plan to respond to the changes in leverage ratio. When preparing the strategy and financial forecasts, it is taken into account that the leverage ratio normative would be met in a sustainable manner. </t>
  </si>
  <si>
    <t>The Group operates as a fully consolidated banking group, and intra‑group capital and liquidity movements are carried out in accordance with applicable regulatory requirements. Based on information disclosed in the Group’s consolidated annual reports, the subsidiaries are wholly owned and integrated within the Group’s governance and capital management framework, and no restrictions imposed by supervisory authorities, contractual arrangements, or local regulations materially limit the ability to transfer capital or repay intra‑group funding.</t>
  </si>
  <si>
    <t>All subsidiaries included in the Group’s structure are consolidated for prudential purposes, and the Bank does not have non‑consolidated subsidiaries subject to own‑funds requirements that would result in a capital shortfall.</t>
  </si>
  <si>
    <t>There are no subsidiaries outside the regulatory scope of consolidation whose actual own funds fall below their required minimum levels.</t>
  </si>
  <si>
    <t>Coop Pank AS does not make use of the derogation referred to in Article 7 nor the individual consolidation method under Article 9 of the CRR.</t>
  </si>
  <si>
    <t>Group Treasury unit is responsible for measuring, monitoring and analysing liquidity risk. The main liquidity management body is the Assets and Liabilities Management Committee (ALCO), whose functions and areas of
responsibility in liquidity management are:
• planning the short-term and long-term liquidity of the group and planning and implementing the measures to be used;
• analysis of information concerning the Group's assets and liabilities, interest income and expenses, liquidity and investment
management and, if necessary, preparation of strategic decisions concerning liquidity management for the Management Board;
• optimizing the maturity, profitability and liquidity ratio of the Group's assets and liabilities to achieve the Bank's strategic objectives;
• regulation of the Group's required level of liquidity, acceptable interest rate risk and acceptable level of risk of changes in the value of assets and liabilities
Risk unit is responsible for ensuring that liquidity risks are identified and properly managed by Group Treasury.</t>
  </si>
  <si>
    <t>The Group's liquidity and interest rate risk taking policy is based on the principle of conservatism and internal rules and a risk limit framework aim to ensure that risks stay within appetite. The formed liquidity buffers are sufficient to cover the large scale outflow of deposits. The Group has established a business continuity and recovery plan for dealing with liquidity crisis situations, which includes activities to cover cash flow deficits in emergency situations. In order to manage the liquidity position, the Group's Management Board has established an internal investment resource model that takes into account the ratio of issued loans and Resources involved. Different coefficients have been assigned to resources in the model, to the extent to which the respective resource can be used for lending activities. The Group diversifies the maturity of resources and avoids large concentrations of one counterparty. The bank is calculating daily IRRBB and has set the risk appetite limits to interest rate risk. The bank has no trading portfolio and all HQLA assets are kept at mark-to-market.</t>
  </si>
  <si>
    <t>The Group maintains Business Continuity Plans (BCPs) to manage liquidity disruptions and incidents. The BCPs specify the situations under which Group Treasury’s Crisis Management Team would be activated, and the range of actions that then may be taken to restore the situation. A primary objective of the BCP for liquidity is to ensure that action is taken in an early phase, avoiding activation of the Recovery Plan. To this end, Group Treasury maintains limits and targets for Recovery indicators set above their Recovery trigger levels. Should the situation nevertheless become more severe, the CEO summons the Recovery Committee, and more far-reaching recovery options become available.</t>
  </si>
  <si>
    <t>Liquidity risk management is an important part of the Group's overall risk management and planning process. The Group's risk appetite for liquidity risk is low, but due to the growth strategy, the Group's actual liquidity risk profile is higher than recommended. Therefore,  the management actively and continuously monitors the free resource based on the internal investment resource model. The Management Board has established a system of early warning indicators to help identify an increase in risk or financing needs.
Among others, the Group follows following metrics:
• concentration of depositors;
• concentration of loan takers;
• share of deposit platforms in total funding;
• LCR HQLA assets to time-weighted large depositor maturities;
• funding maturity concentration to liquid assets;
• maturity mismatch;
• liquidity rundown;
• regulatory reguirements like LCR, NSFR, etc.</t>
  </si>
  <si>
    <t>LCR ratio has been strong and stable and there has been no major changes in banks liquidity structure.</t>
  </si>
  <si>
    <t xml:space="preserve">The Group´s liquid assets consist to a large extent of central bank assets. The remaining assets primarily comprise of HQLA government bonds. </t>
  </si>
  <si>
    <t>The bank uses simple strategies to mitigate interest rate risks for hedging purposes only.</t>
  </si>
  <si>
    <t>No other currencies in significant amounts (all other currencies than EUR are well below 5% of total assets)</t>
  </si>
  <si>
    <t>The Board has the overall responsibility for ensuring that the risks associated with the Group’s operations and strategy are satisfactorily managed and controlled. The responsibility and delegation of authority of risk management and internal controls stem from the Board to the CEO and is delegated further on to the Heads of Business Areas, Product Area, and Group Functions, who are the ultimate risk owners responsible for market risk management. The Board approves the risk strategy and decides on the risk appetite.</t>
  </si>
  <si>
    <t>The interest rate risk in the banking book (IRRBB) is defined as the risk to economic value, earnings and capital arising from adverse movements in interest rates that affect the bank’s banking book positions. The Group evaluates Interest risk in banking book according to Directive 2013/36/EU of the European Parliament and of the Council and Commission delegated regulation (EU) 2024/857 technical standards, using simplified standardised methodology.</t>
  </si>
  <si>
    <t>The risk to economic value and earnings (NII) is evaluated and the risk appetite is approved at the Board level. The IRRBB results are presented bi-weekly in ALCO and at least quarterly to Risk Committee and to the Board.  Interest rate risk is defined as a risk of unexpected unfavourable changes in interest rates that might affect the revenue generated by the Group. The Group is exposed to interest rate risk if the due payment dates of its main assets and liabilities are different. Interest risk management is made through limiting due dates of assets and liabilities that are open to interest risk, balancing the structure of due dates of assets and liabilities and the use of derivative instruments when needed.
The Group evaluates Interest risk in banking book according to Directive 2013/36/EU of the European Parliament and of the Council and Commission delegated regulation (EU) 2024/857 technical standards and simplified standardised methodology. This is to evaluate the risks arising from potential changes in interest rates that affect both the economic value of equity and the net interest income of The Group non-trading book activities. The Group implemented simplified standardised methodology to evaluate the risks arising from potential changes in interest rates. The Group evaluates the appropriatness for the Group of the standard scenarios and will adjust scenarios where appropriate. 
The bank performs IRRBB calculations daily.</t>
  </si>
  <si>
    <t xml:space="preserve">The Group hedges interest risk by following, measuring and timing cash flows and interest repricings for assets and liabilities. The bank uses interest rate derivatives to achieve the desired match and ratios in interest rate risk.
To mitigate profit or loss volatility arising from fair value changes in derivatives used to hedge interest rate risk in the banking book, the Group has elected to apply hedge accounting. </t>
  </si>
  <si>
    <t>The Group follows Commission Delegated Regulation (EU) 2024/857, Article 25 and reprices  non-maturity deposits according to regulative scenarios. The average repricing varies according to scenarios in the regulation, whereas the longest reprincing maturity is 5 years.</t>
  </si>
  <si>
    <t>The internal capital adequacy assessment (ICAAP) is an ongoing process which aims to assess the Group's risk profile and the corresponding need for capital. ICAAP is the basis for regular capital planning in the Group. 
The Group uses risk-based capital planning, ensuring that all risks are adequately covered by own funds at all times. Capital planning is based on financial forecasts that take into account the Group's strategy, future expectations and risk profile, as well as risk tolerance/ appetite. The existing capital buffer is sufficient to permanently cover all risks taken to achieve the Group's strategic goals.
Capital planning is the responsibility of the Bank's Management Board. 
The planning and forecasting of capital requirements take place on the basis of calculating regulatory capital adequacy that takes into account capital requirements arising from ICAAP and supervisory assessment of the Financial Supervisory Authority (SREP) plus capital requirements to cover additional risks that are not taken into account in the context of regulatory capital requirements.</t>
  </si>
  <si>
    <t xml:space="preserve">The Group's risk profile is assessed in particular by the following risks: credit risk, concentration risk, liquidity risk, market risk, including risk exposure from the portfolio of financial investments, the Bank's portfolio of interest rate risk, operational risk, strategic risk, reputation risk as well as ESG risks. These risks are assessed regularly to ensure adequate capital coverage.
Material risks are measured using quantitative models, stress testing, and scenario analysis. Exposures are monitored against approved limits and early‑warning indicators. Monitoring results feed directly into ICAAP and capital planning processes to ensure the Group maintains sufficient internal capital in line with its risk profile.
The recommended minimum capital adequacy level is the minimum required capital adequacy level determined in the SREP assessment plus the need-based reserve required for increasing business volumes, implementing strategy plans and ensuring a stable financial position in accordance with the Group's current operating strategy and balance sheet forecasts.
For determining the capital requirement, the financial position is forecasted, taking into account changes by items of the risk position and equity. The financial position and profit and loss forecasts are reviewed regularly and approved by the Bank's Management Board. It also takes into account the possible impact of strategic and reputation risk to the Group's business success, and determines the necessary equity buffer to ensure the desired internal capital adequacy level if alternative and risk scenarios materialise. Overview of the development of capital adequacy including the capital requirements arising from the SREP assessment are presented to the Bank's Management Board and the Supervisory Board on a quarterly basis. 
</t>
  </si>
  <si>
    <t>Coop Pank AS</t>
  </si>
  <si>
    <t>EEEF</t>
  </si>
  <si>
    <t>EE3100007857</t>
  </si>
  <si>
    <t>EE3300002047</t>
  </si>
  <si>
    <t>EE3300002542</t>
  </si>
  <si>
    <t>EE3300002641</t>
  </si>
  <si>
    <t>EE3300003649</t>
  </si>
  <si>
    <t>LUB162036</t>
  </si>
  <si>
    <t>Common equity Tier 1</t>
  </si>
  <si>
    <t>Tier 2</t>
  </si>
  <si>
    <t>Tier 1</t>
  </si>
  <si>
    <t xml:space="preserve">Tier 1 </t>
  </si>
  <si>
    <t>solo and subconsolidated</t>
  </si>
  <si>
    <t>10 M, EUR</t>
  </si>
  <si>
    <t>16.1 M, EUR</t>
  </si>
  <si>
    <t>12 M, EUR</t>
  </si>
  <si>
    <t>15 M, EUR</t>
  </si>
  <si>
    <t xml:space="preserve">16.1 M, EUR </t>
  </si>
  <si>
    <t>Share, (EU) 575/2013
Articles 28,29</t>
  </si>
  <si>
    <t>Tier 2
subordinated bond, (EU) 575/2013
Article 63</t>
  </si>
  <si>
    <t>Tier 1
subordinated bond, (EU) 575/2013
Article 61</t>
  </si>
  <si>
    <t>Tier 2
subordinated loan, (EU) 575/2013
Article 63</t>
  </si>
  <si>
    <t>100.00%</t>
  </si>
  <si>
    <t>Share capital</t>
  </si>
  <si>
    <t>liability – amortised cost</t>
  </si>
  <si>
    <t>Perpetual</t>
  </si>
  <si>
    <t>Dated</t>
  </si>
  <si>
    <t>No Maturity</t>
  </si>
  <si>
    <t xml:space="preserve">No </t>
  </si>
  <si>
    <t>Yes</t>
  </si>
  <si>
    <t>Issuer Call Option: 31.03.2026
100% or partial</t>
  </si>
  <si>
    <t>Issuer Call Option:
31.03.2027 
100% or partial</t>
  </si>
  <si>
    <t>Issuer Call Option:
30.06.2027
100%</t>
  </si>
  <si>
    <t>Issuer Call Option:
18.09.2028
100%</t>
  </si>
  <si>
    <t>Issuer Call Option:
28.02.2029
100% or partial</t>
  </si>
  <si>
    <t>Any time after
31.03.2026</t>
  </si>
  <si>
    <t>Any time after
31.03.2027</t>
  </si>
  <si>
    <t>Any time after
30.06.2027</t>
  </si>
  <si>
    <t>Any time after
28.02.2029</t>
  </si>
  <si>
    <t>fixed</t>
  </si>
  <si>
    <t>5.50% per annum</t>
  </si>
  <si>
    <t>5.00% per annum</t>
  </si>
  <si>
    <t>10.00% per annum</t>
  </si>
  <si>
    <t>12.00% per annum</t>
  </si>
  <si>
    <t>3.50% +6MEuribor
per annum</t>
  </si>
  <si>
    <t>No</t>
  </si>
  <si>
    <t>mandatory</t>
  </si>
  <si>
    <t>fully discretionary</t>
  </si>
  <si>
    <t>cumulative</t>
  </si>
  <si>
    <t>non-convertible</t>
  </si>
  <si>
    <t>Contractual
and statutory.
Decision by
the Resolution
authority</t>
  </si>
  <si>
    <t>Fully or
partially</t>
  </si>
  <si>
    <t>Temporary</t>
  </si>
  <si>
    <t>Contractual
Reinstatement
Procedure</t>
  </si>
  <si>
    <t>other debt obligation</t>
  </si>
  <si>
    <t>The leverage ratio of the Coop Pank Group calculated in accordance with Article 1 of commission delegated regulation (EU) 2015/62 is 7.89% as of 31.12.2025 and 8.79% as of 31.12.2024. During 2025, the Group's business volumes have grown significantly, resulting in increased exposures, which in turn is the main reason for the increase in the leverage ratio in 2025.</t>
  </si>
  <si>
    <t>For the selection and evaluation of Coop Pank's Management Board and Supervisory Board members, Coop Pank has adopted the "Suitability assessment policy", which is implemented in conjunction with applicable legislation (the Credit Institutions Act in particular) as well as with the recommendations manual and other relevant guidance documents issued by the Financial Supervision Authority and/or other supervisory agencies.
Arko Kurtmann graduated with a Master's degree in Economics and Business from the Estonian University of Life Sciences in 2003. Arko Kurtmann has worked for AS LHV Pank as the head of the business banking department and a member of the credit committee in 2012-2019.
Paavo Truu obtained a Bachelor's degree in 1996 from the Faculty of Economics of the University of Tartu, majoring in marketing, finance and banking, and has since participated in several professional further training courses. Paavo Truu worked as a board member and financial director of Coop Eesti Keskühistu from 2018 to 2022. In the years 2013-2018, he was a member of the board of AS Magnum and in the same period was also a member of the supervisory board of several subsidiaries of AS Magnum (Magnum Dental OÜ, AS Magnum Veterinaaria). In 2012-2013, Paavo Truu was the financial director of Alexela Group OÜ and in 2007-2012, a member of the board of Bauhof Grupp.
Heikko Mäe holds a Master of Arts degree in Law from Audentes University (2008). In the period of 2004-2008 Heikko Mäe has worked in AS PricewaterhouseCoopers Advisory as the risk management senior consultant, in 2008-2013 in Eesti Energia AS as Director of the Risk Management and Internal Auditing Unit and in 2013-2015 as Director of Energy Trading in Eesti Energia AS. In the period of 2015-2019 Heikko Mäe worked as the head of AS Magnum Veterinary and in 2016-2020 as Supervisory Board member of TULEVA Fondid AS. Heikko Mäe has been working at the bank as a risk manager since 2019.
Lehar Kütt obtained a higher education degree in Business Administration in 2022 from the Pärnu College of the University of Tartu. In 2007, he earned a Master’s degree in Economics from the University of Tartu, and in 2019, a Master’s degree in Digital Transformation in Enterprises from Tallinn University of Technology. Lehar Kütt has been Head of the Corporate Finance Business Line at Coop Pank AS since 2021. Previously, among other roles, they served as the Chairman of the Management Board of Estonian Business and Innovation Agency.
Karel Parve holds a Bachelor's degree in International Relations from Bucknell University. Since 2019, he has been working at LHV Pank AS, where he last managed the private banking unit. He has previously worked at Luminor Bank AS and AS Swedbank.</t>
  </si>
  <si>
    <t xml:space="preserve">99 M, EUR </t>
  </si>
  <si>
    <t>Public</t>
  </si>
  <si>
    <t>Private placement</t>
  </si>
  <si>
    <t>YES</t>
  </si>
  <si>
    <t>Exemption from subordination</t>
  </si>
  <si>
    <t>Without nominal value,
§ 222.1 of the Commercial Code</t>
  </si>
  <si>
    <t>Link</t>
  </si>
  <si>
    <t>Coop Pank group applies a single remuneration policy that has been approved by the Supervisory Board of the bank and the effectiveness, adherence to objectives and implementation of the policy is supervised by the Remuneration Committee. In 2025, three Remuneration Committee meetings took place. The remuneration policy applies equally to all employees of the Group.
The compensation structure applicable in the Coop Pank group is comprised of two components:
● basic salary which is fixed pay agreed between the employee and employer within a contract;
● variable pay, which is an additional pay based on the employer’s resolution (sales bonus, performance pay, stock option).
Sales bonuses are paid to employees based on achieving monthly or quarterly goals. Performance pay is paid out the following period to employees whose contribution led to the results achieved while adhering to the Group's objectives and values. Performance pay supports efficient risk management and does not encourage taking excessive risks. The amount of pay is determined by the extent of reaching activity goals. The basic salary and performance pay are reasonably balanced.
The ratio between performance pay (including value of options granted) and basic salary of the senior management and senior staff responsible for material business units and for management of specific risk categories in 2025 was:
• senior management – 38%;
• staff managing control functions – 16%</t>
  </si>
  <si>
    <t>The risk to economic value and earnings (NII) is evaluated and the risk appetite approved at the Board level. The IRRBB results are presented bi-weekly in ALCO and at least quarterly to Risk Committee and to the Board. IRRBB calculation results have been stable throughout 2025. No major changes expected in the foreseeable future.</t>
  </si>
  <si>
    <t xml:space="preserve">On assessing the credit quality, the Group uses credit ratings from rating agencies Fitch, Moody’s and Standard &amp; Poor’s according to the recitals of European Parliament and of the Council (EC) No. 575/2013 Article 138. 
These ECAI ratings are mapped to the corresponding credit quality steps and applied consistently across relevant exposure classes.
No changes were made to the methodologies or sources of credit assessments during the defined disclosure period.
</t>
  </si>
  <si>
    <t>The Group applies a consistent mapping between the external ratings issued by the nominated External Credit Assessment Institutions (ECAIs)—Standard &amp; Poor’s, Moody’s Investors Service, and Fitch Ratings—and the credit quality steps (CQS) specified in Part Three, Title II, Chapter 2 of the CRR. Each rating category from the nominated ECAIs is assigned to the corresponding credit quality step, which in turn determines the applicable regulatory risk weight for exposures under the Standardised Approach
Credit quality step 1: S&amp;P AAA to AA-, Moody's Aaa to Aa3, Fitch AAA to AA
Credit quality step 2: S&amp;P A+ to A-, Moody's A1 to A3, Fitch A+ to A
Credit quality step 3: S&amp;P BBB+ to BBB-, Moody's Baa1 to Baa3, Fitch BBB+ to BBB
Credit quality step 4: S&amp;P BB+ to BB-, Moody's Ba1 to Ba3, Fitch BB+ to BB
Credit quality step 5: S&amp;P B+ to B-, Moody's B1 to B3, Fitch B+ to B
Credit quality step 6: S&amp;P CCC+ and below, Moody's Caa1 and below, Fitch CCC+ and below</t>
  </si>
  <si>
    <t xml:space="preserve">Structural units with direct risk control functions:
First line of defence
The first level constitutes sales and support divisions and subsidiaries. The first line of defence is to ensure that risks related to the activities, products, and processes in its area of responsibility are identified, assessed and that measures necessary for controlling risks are implemented.
Second line of defence
The role of the second line of defence is performed by risk managers and analysts in the Risk Management Department and Credit Risk Department. Credit risk management, as part of the second line, performs independent portfolio analyses, evaluates risk appetite and tolerance limits and escalates results, breaches and findings to the Management Board and Audit Committee.
The main functions of the second line of defence are:
● a group-wide view of regular identification, assessment and monitoring of risks;
● stress testing for liquidity, credit and market risks and drawing up relevant risk reports;
● the notification of the Management and Supervisory Board of risks;
● development of risk management methodology, first line of defence counselling in risk management;
● conducting training in the field of risk management;
● control and monitoring of compliance with internal rules and legislation;
● conducting scheduled and emergency internal controls within the organisation.
Third line of defence
Internal Audit Unit
The Internal Audit Unit audits the compliance of the Group’s activities with legislation and instructions, the operation and efficiency of the business processes and internal control system, the compliance of the Bank’s structural units with the decisions taken by the Bank’s competent body, as well as compliance with the established rules, limits and other internal regulations. The activities of the Internal Audit Unit are aimed at protecting the interests of the Bank's shareholders, depositors and other creditors.
</t>
  </si>
  <si>
    <t xml:space="preserve">The Bank's Management Board is responsible for the implementation of risk management, control and risk management policies and methods and the effectiveness of risk management. In organising risk management, the Management Board may in limited degree delegate risk taking, control and monitoring to collegial decision-making bodies with limited decisionmaking competence set up by the Management Board. The Bank's Management Board has set up the following committees and commissions with limited decision-making competence: 
Asset/Liability Management Committee
The Credit Committee
The Credit Commission
The Account Establishment Committee
For effective implementation of risk management, the Group uses a 3-level control system in accordance with the principles of an internal control system approved by the Supervisory Board.
</t>
  </si>
  <si>
    <t xml:space="preserve">The Group's business strategy focuses mainly on the day-to-day banking (incl. deposits) and financing (incl. mortgage loans, unsecured loans and leasing) of private customers and small and medium-sized enterprises.ccordingly, the main sources of credit risk arise from cash and cash balances at central banks and other deposits, debt securities, loans and advances to customers, and other financial assets.
The Group's business focus on retail and SME financing, resulting in a credit risk profile that is predominantly driven by household mortgage exposures, SME lending and consumer finance.
Credit risk arises from the following financial instruments:
- Cash, cash balances at central banks and other deposits;
- Debt securities;
- Loans and advances to customers;
- Other financial assets.
</t>
  </si>
  <si>
    <t xml:space="preserve">The Group uses risk-based capital planning, ensuring that all risks are adequately covered by own funds at all times. Capital planning is based on financial forecasts that take into account the Group's strategy, future expectations and risk profile, as well as risk appetite. The existing capital buffer is sufficient to permanently cover all risks taken to achieve the Group's strategic goals.
The criteria and methods applied in defining the Group’s credit risk management principles and setting credit risk limits are based on the objective of generating long‑term and sustainable returns on equity for shareholders. To support this objective, the Group operates with a moderate level of credit risk, whereby financial plans, budgeting assumptions and credit risk appetite limits are determined in a manner that ensures the ability to achieve the targeted returns while maintaining sufficient capacity to identify and respond promptly to adverse developments.
The Group's risk management system is centralised at management level - policies and principles of risk management are established at Group level by the Bank's Supervisory Board or Management Board to ensure implementation of common risk management principles in AS Coop Pank and its subsidiaries as well as rapid and effective response to changes in the economic environment or in the Group's business model. Risk management procedures must comply with existing legislative regulations and standards.
The General Risk Management Principles, approved by the Supervisory Board, establish the overarching framework for credit risk management, monitoring, concentration limits, stress testing expectations and portfolio quality oversight. The Credit Policy, approved by the Management Board, specifies detailed credit risk appetite thresholds, concentration limits and portfolio monitoring requirements. The main objectives of credit policy are to sustainably achieve the rate of return on the Group's assets from credit activities required by shareholders, adhering to the prudency and risk diversification principles and taking moderate risks that can be evaluated and managed.
</t>
  </si>
  <si>
    <t xml:space="preserve"> There are no separate internal definitions regarding this matter.</t>
  </si>
  <si>
    <t xml:space="preserve">The bank does not use on-balance sheet or off-balance sheet netting arrangements for credit risk mitigation.
</t>
  </si>
  <si>
    <t xml:space="preserve">The Group evaluates the value of collateral both during the loan application process and subsequently. The Group has internal rules for the maximum acceptance value of different types of collateral at the time of applying for a loan. Estimates of the market value of collateral as well as maximum acceptance rates are based on the prudence principle and take into account the type, location, liquidity and probability of realisation of collateral. Expert assessments are used to assess immovables. Individual valuations of commercial real estate are updated at least once a year using discounted cashflow and comparison methods. In the case of residential and other homogenous types of real estate, statistical indexing models are also used for regular revaluation. Revaluation of immovable collaterals is based on regular amortization or using assessment based on countrparties latest financial statements. Value haircuts are applied to collateral as part of the individual impairment assessment process, including in the evaluation of watchlist and non‑performing exposures, to ensure that the recoverable value reflects prudent and conservative estimates.
Collaterals with a low correlation between the customer's payment risk and the market value of the collateral are preferred. Assets pledged as collateral must be insured, the life of the collateral must be longer than the loan repayment term and the market value of the collateral must exceed the loan balance. Unsecured loans are issued to private individuals to a limited extent. Legal persons are only granted unsecured loans if the client's credit risk is very low, the solvency is high, and the cash flow forecast is stable. During the reporting period, the Group's internal rules regarding collateral have not changed significantly and there has also been no significant change in the overall quality of collateral. 
</t>
  </si>
  <si>
    <t xml:space="preserve">The main types of loan collaterals are:
● real estate (mortgage on property);
● rights of claims;
● commercial pledge;
● machinery and equipment;
● guarantee of Estonian Business and Innovation Agency (EIS) or Rural Development Foundation;
● a surety or guarantee from a private person or legal entity;
● bank deposit;
● pledge of shares;
● traded securities.
</t>
  </si>
  <si>
    <t xml:space="preserve">The Group defines financial assets as default, which is fully aligned with the definition of credit-impaired, based on the following qualitative or quantitative criteria:
Quantitative criteria:
● at least one of the loans issued to the customer is more than 90 days past due on its contractual payments (principal or interest) or has been repeatedly more than 90 days past due on its contractual payments and overdue debt exceeds materiality threshold; or
● customer’s receivables have been more than three times restructured due to payment difficulties.
Qualitative criteria:
● significant deterioration in the company’s financial position to the extent that the customer is unable to service and repay the loan;
● infringement of financial or other covenants to an extent that materially affects the customer’s solvency and ability to repay the loans;
● unintentional use of the funding received compared to what was agreed in the loan agreement to an extent that substantially affects the customer’s solvency and ability to repay the loans;
● the client has filed (or filed against) a bankruptcy petition or a similar application for legal protection (e.g. reorganisation);
● the client’s cash flow/income is insufficient to fully meet their obligations and the client’s collateral has been settled in enforcement or bankruptcy proceedings;
● the net present value of receivable has been reduced more than 1% of the receivable amount in the course of restructuring due to payment difficulties and the characteristics of the restructuring due to payment difficulties remain;
● credit exposure has been restructured multiple times and it is probable that the customer is not able to service and repay the loans according to agreed terms;
● a private customer has died, and the receivable has not been re-written to a new borrower (such as an heir);
● the customer has committed fraud.
If the loan that is restructured due to payment difficulties has been properly serviced for at least 12 months and none of the above criteria is present (default criteria or signs of significant increase in credit risk), the loan can be classified as performing receivable.
</t>
  </si>
  <si>
    <t xml:space="preserve">The Group determines general and specific credit risk adjustments in accordance with IFRS 9 and the internal methodology outlined in the credit risk assessment principles. General (collective) adjustments are calculated for homogeneous portfolios using model‑based PD, LGD and EAD parameters, incorporating both 12‑month and lifetime expected credit losses as required by staging rules using model‑based PD, LGD and EAD parameters that incorporate forward‑looking macroeconomic scenarios and are updated regularly as part of the Group’s credit risk monitoring framework. Specific credit risk adjustments are determined using a weighted assessment of base‑case and default‑case scenarios, reflecting borrower‑specific risk classification and collateral recoverability, including the application of prudent value haircuts for watchlisted or non‑performing exposures.
The Group classifies all credit exposures into three IFRS 9 stages based on changes in credit risk. Determing general adjustments exposures are grouped by product type, customer segment and risk class to ensure that the collective assessment reflects homogeneous risk characteristics. Stage 1 for performing exposures with no significant increase in credit risk. Expected losses are estimated using 12-month PD combined with EAD and LGD metrics from internal risk models. Stage 2 for exposures that have experienced a significant increase in credit risk (watchlist, EWI triggers, changes in risk grade). Expected losses are estimated using lifetime PD. Stage 3 for non‑performing or defaulted exposures.
</t>
  </si>
  <si>
    <t xml:space="preserve">In calculating capital requirements, the Group uses ratings of accepted rating agencies (Fitch Ratings, Moody’s Investors Service, and Standard &amp; Poor’s ) according to the procedure established by the Financial Supervisory Authority.The Group applies external credit assessments from Fitch Ratings, Moody’s Investors Service, and Standard &amp; Poor’s for determining credit quality under the Standardised Approach. These ECAI ratings are used for the exposure classes defined in Article 112 of Regulation (EU) No 575/2013 (CRR), for which risk‑weighted assets are calculated in accordance with Part Three, Title II, Chapter 2 of the CRR.
The external ratings are applied to the following exposure classes:
- Demand deposits at the Central Bank;
- Receivables from credit institutions and other financial institutions;
- Debt securities.
For all other exposure classes where external ratings are not permitted or not available the Group uses internal assessments for unrated exposures to ensure prudent and transparent risk‑weighting under the Standardised Approach.
</t>
  </si>
  <si>
    <t xml:space="preserve">In the standardised approach, fixed risk weights are applied to each exposure class split into credit quality steps, based on ratings 
assigned by external credit rating agencies. 
</t>
  </si>
  <si>
    <t>Coop Liising AS</t>
  </si>
  <si>
    <t>Coop Kindlustusmaakler AS</t>
  </si>
  <si>
    <t>SIA Prana Property</t>
  </si>
  <si>
    <t>Credit institution</t>
  </si>
  <si>
    <t>Non-financial corporation</t>
  </si>
  <si>
    <t>Insurance brokerage</t>
  </si>
  <si>
    <t>Financial corporations other than credit institutions</t>
  </si>
  <si>
    <t>The main differences between the accounting carrying amounts and regulatory exposure values arise not from the consolidation scope—which is consistent between IFRS and CRR—but from the prudential valuation, CRM application, impairment treatment, netting rules, and conversion of off‑balance‑sheet exposures required under CRR. These differences are fully reflected and reconciled in the quantitative disclosures in LI1 and LI2, and this qualitative narrative provides the context for understanding those differences, as required under Article 436(b) CRR</t>
  </si>
  <si>
    <t>(1)</t>
  </si>
  <si>
    <t>(2)</t>
  </si>
  <si>
    <t>(4), (5)</t>
  </si>
  <si>
    <t>(6)</t>
  </si>
  <si>
    <t>(7)</t>
  </si>
  <si>
    <t>(8)</t>
  </si>
  <si>
    <t>(9)</t>
  </si>
  <si>
    <t>(10)</t>
  </si>
  <si>
    <t xml:space="preserve">The Coop Pank manages market risk as part of its overall risk‑management framework described in Note 2 of the 2025 annual report. The Bank’s strategic objective is to maintain a low market‑risk profile, as it does not engage in active trading activities; market‑risk exposure mainly arises from interest‑rate risk in the banking book and the fair‑value risk of financial investments and derivatives. The Bank has no trading prtfolio. 
The Bank identifies and measures market risk through sensitivity analyses and scenario‑based assessments, evaluating the impact of changes in interest rates and other market variables. Monitoring is performed regularly as part of the Bank’s risk‑governance structure to ensure exposures remain within approved limits.
Derivatives are used solely as designated hedging instruments and not for speculative purposes. Their full fair value is recognised on the balance sheet as an asset or a liability. Hedge effectiveness is assessed at inception and periodically thereafter to confirm an ongoing economic relationship between the hedged item and the hedging instrument. The Group applies interest rate swaps whose key terms match the hedged items. 
</t>
  </si>
  <si>
    <t>Group Treasury monitors and manages market risks within the given mandates and have the possibility to use different types of derivative contracts, mainly interest rate swaps, but also foreign exchange forwards and swaps as well as forward rate agreements, to mitigate currency and interest rate risks. In those cases where hedge accounting is applied, the effectiveness of the hedge is monitored by evaluating the changes in fair values or cash flows of the hedged item compared with the changes in fair values or cash flows of the hedging instrument. New products and offerings, that might create the market risk, have to be pre-approved in ALCO. The process is a way of ensuring that all positions are in the banking book and can be hedged when neccessary. Group Risk performs limit monitoring, analysis, stress testing and reporting of risks. Internal reporting of market risk exposure and follow-up on limit usage is performed on a daily basis and delivered to various stakeholders, such as the risk-taking units and the senior management. Group Risk has established sound escalation principles for limit breaches in which the market risk-takers and senior management is informed of the incident as well as mitigation actions.</t>
  </si>
  <si>
    <t>The Group mitigates operational risk through risk management processes and internal controls. Risk appetite, risk culture, and risk awareness principles, as well as the approach to third‑party risk, are established in the ERM Policy.
The Group has insurance coverage as a supplementary measure to mitigate operational risk, including coverage for financial crime, cyber risks and D&amp;O liability and property insurance. Residual operational risks are retained and managed within the approved risk appetite.</t>
  </si>
  <si>
    <t xml:space="preserve">Our risk tolerance and appetite is moderately and deliberately above the market average, in alignment with our strategic goals. This alignment is assessed by the risk management organisation and is regulary reported to the Supervisory Board.
The Group defines risk as possible negative deviation from the expected result. Risk management is a process aimed at ensuring the efficiency, sustainability and profitability of operations in line with the expectations of shareholders as set out in the strategy. The Group's risk profile is assessed primary through the following risk categories: credit risk, concentration risk, liquidity risk, market risk (including price risk arising from the portfolio of financial investments and interest), interest rate risk in the Bank's portfolio, operational risk, strategic risk and reputation risk. 
No significant transactions took place between Coop Pank and members of the Management Board, or persons close to or associated with them, in 2025. 
No significant transactions took place between Coop Pank and members of the Supervisory Board, or persons close to or associated with them, in 2025.
Key capital ratios are disclosed in the Pillar 3 report, EU KM1 template "Key metrics template".
</t>
  </si>
  <si>
    <r>
      <rPr>
        <b/>
        <sz val="10"/>
        <rFont val="Aptos"/>
        <family val="2"/>
      </rPr>
      <t>Structure and responsibility of risk management</t>
    </r>
    <r>
      <rPr>
        <sz val="10"/>
        <rFont val="Aptos"/>
        <family val="2"/>
      </rPr>
      <t xml:space="preserve">
The Group's risk management system is centralised at management level. Risk management policies and principles are established at Group level by the Bank's Supervisory Board (e.g., risk tolerance levels) and the Management Board (e.g., risk appetite levels). This ensures the consistent application of common risk management principles across AS Coop Pank and its subsidiaries, as well as a rapid and effective response to changes in the economic environment or the Group's business model. All risk management procedures comply with applicable legislation and regulatory standards.
The Bank’s Management Board is responsible for implementing risk management, including the application of risk control frameworks, risk management policies, and methodologies, and for ensuring the overall effectiveness of the risk management system. In organising risk management, the Management Board may, to a limited degree, delegate risk‑taking, control, and monitoring tasks to collegial decision‑making bodies with clearly defined and limited mandates established by the Management Board. 
The Group defines risk as possible negative deviation from the expected result. The Group's risk profile is assessed in particular by the following risks: credit risk, concentration risk, liquidity risk, market risk, interest rate risk, operational risk, strategic risk, reputation risk. Environmental, social and governance (ESG)‑related risks arise from the impact of the Group’s operations and business activities on the environment, society, and stakeholders, as well as from ESG‑related impacts on the Group itself. These risks may lead to a deterioration in the Group’s financial condition, increased costs, damage to resources, or significant financial loss. ESG risk management is integrated into the management of other risk categories, including credit risk, compliance risk, operational risk, strategic risk, and reputational risk. The Group tries to avoid conscious risks, which may accompanied by the realization of ESG risks.
The Bank's Management Board has established the following committees and commissions with limited decision-making competence:
</t>
    </r>
    <r>
      <rPr>
        <b/>
        <sz val="10"/>
        <rFont val="Aptos"/>
        <family val="2"/>
      </rPr>
      <t>The Asset/Liability Management Committee</t>
    </r>
    <r>
      <rPr>
        <sz val="10"/>
        <rFont val="Aptos"/>
        <family val="2"/>
      </rPr>
      <t xml:space="preserve">, whose tasks, composition, and activities are defined in its rules of procedure. The committee is responsible for monitoring, controlling, analysing, and evaluating risks and for making and implementing decisions related to liquidity risk management, the maturity structure of assets and liabilities, interest income and expense planning and interest rate risk management, counterparty‑related limits, and the management of the debt securities portfolio.
</t>
    </r>
    <r>
      <rPr>
        <b/>
        <sz val="10"/>
        <rFont val="Aptos"/>
        <family val="2"/>
      </rPr>
      <t xml:space="preserve">The Credit Committee </t>
    </r>
    <r>
      <rPr>
        <sz val="10"/>
        <rFont val="Aptos"/>
        <family val="2"/>
      </rPr>
      <t xml:space="preserve">is the Bank's highest body for making credit decisions, a workgroup responsible for risk management formed in accordance with the Credit Institutions Act and the Bank's statutes for ensuring that the Bank's credit policy is implemented through the adoption of credit decisions and compliance assessment of collateral.
</t>
    </r>
    <r>
      <rPr>
        <b/>
        <sz val="10"/>
        <rFont val="Aptos"/>
        <family val="2"/>
      </rPr>
      <t>The Credit Commission</t>
    </r>
    <r>
      <rPr>
        <sz val="10"/>
        <rFont val="Aptos"/>
        <family val="2"/>
      </rPr>
      <t xml:space="preserve"> performs the functions of the Credit Committee in adopting decisions on lower-risk home loans.</t>
    </r>
    <r>
      <rPr>
        <b/>
        <sz val="10"/>
        <rFont val="Aptos"/>
        <family val="2"/>
      </rPr>
      <t xml:space="preserve">
The Account Establishment Committee</t>
    </r>
    <r>
      <rPr>
        <sz val="10"/>
        <rFont val="Aptos"/>
        <family val="2"/>
      </rPr>
      <t xml:space="preserve"> manages and controls the establishment of customer relationships and monitoring and, if necessary, termination of customer relationships involving clients with a higher risk of money laundering and terrorist financing.
For effective implementation of risk management, the Group applies a three-level control system in accordance with the internal control framework approved by the Supervisory Board. 
In additon the Bank's Supervisory Board has established following committees: Audit and Risk Committee, Nomination Committee and Remuneration Committee.</t>
    </r>
  </si>
  <si>
    <t>The management body confirms that the Bank's risk management arrangements are adequate. The bank has established a solid and well-structured risk management framework that ensures risks remain within the approved risk strategy and risk tolerance/ appetite, and that the overall risk profile is aligned with the  tolerance set by the Supervisory Board while supporting the achievement of strategic objectives.</t>
  </si>
  <si>
    <t xml:space="preserve">
The tasks of risk management include identifying and measuring business-related risks, implementing the measures necessary to control those risks, and reporting on risk management performance.
The Group measures risks by either:
i) quantifying or assessing the potential magnitude of the risk through changes in financial volumes, or
ii) qualitatively evaluating the operational control environment based on expert judgment regarding the magnitude and likelihood of the risk.
We have implemented risk appetite and tolerance metrics that help us identify trends in risk movement and to prepare actions for improved control or mitigation. Depending on the risk category, either monthly or quarterly reports are prepared. The quarterly risk report is a summary report that reaches top management level.
The Group's risk management system is centralised at management level - policies and principles of risk management are established at Group level by the Bank's Supervisory Board or Management Board to ensure implementation of common risk management principles in AS Coop Pank and its subsidiaries as well as rapid and effective response to changes in the economic environment or in the Group's business model. 
The strategy, objectives and principles of the Group's risk management are approved by the Bank's Supervisory Board.
The Supervisory Board regularly evaluates the Management Board’s implementation of Coop Pank’s strategy and assesses the Bank’s financial position, risk management systems, compliance with prudential requirements, and the lawfulness of the Management Board’s activities.
</t>
  </si>
  <si>
    <t xml:space="preserve">
We have implemented risk appetite and tolerance metrics that help us identify trends in risk development and to prepare actions for improved for better control or mitigation. Depending on the risk category, either monthly or quarterly reports are prepared. The quarterly risk report is a summary report that reaches top management level.
The strategy, objectives and principles of the Group's risk management is approved by the Bank's Supervisory Board.
The Supervisory Board regularly evaluates the Management Board’s implementation of Coop Pank’s strategy and assesses the Bank’s financial position, risk management systems, compliance with prudential requirements, and the lawfulness of the Management Board’s activities.
The Group’s risk management system is centralised at the management level, with risk management policies and principles established by the Supervisory Board or the Management Board to ensure consistent application across AS Coop Pank and its subsidiaries, as well as a rapid and effective response to changes in the economic environment or the Group’s business model.
</t>
  </si>
  <si>
    <t xml:space="preserve">The Group defines risk as possible negative deviation from the expected result. Risk management is a process aimed at ensuring efficiency, sustainability and profitability of operations in line with the expectations of shareholders set out in the strategy. As risks are associated with all business activities on all levels of activity, risk management involves all the Group's employees through the internal control system. The tasks of risk management include identifying and measuring business-related risks, implementing the measures necessary to control risks and reporting on risk management performance. 
The main functions of the second line of defence are:
● maintaining a group-wide view of the regular identification, assessment and monitoring of risks;
● conducting stress testing for liquidity, credit and market risks and preparing the corresponding risk reports;
● notifying the Management and Supervisory Board of material risks;
● developing risk management methodologies and advising the first line defence;
● providing training in the field of risk management;
● control and monitoring compliance with internal rules and legislation;
● performing scheduled and emergency internal controls within the organisation.
Credit risk management is based on the Group's credit policy. The main objectives of credit policy are to sustainably achieve the rate of return on credit-related assets required by shareholders, while adhering to prudence and risk diversification principles and taking moderate, measurable, and manageable risks.
Credit risk arises from the following financial instruments:
● cash, cash balances at central banks and other deposits;
● debt securities;
● loans and advances to customers;
● derivatives;
● Other financial assets.
</t>
  </si>
  <si>
    <t xml:space="preserve">
The Group's risk management system is centralised at management level - policies and principles of risk management are established at Group level by the Bank's Supervisory Board or Management Board to ensure implementation of common risk management principles in AS Coop Pank and its subsidiaries as well as rapid and effective response to changes in the economic environment or in the Group's business model.
For effective implementation of risk management, the Group uses a 3-level control system in accordance with the principles of an internal control framework approved by the Supervisory Board. 
The Group manages risks across the entire Group and the following committees have been established:
● The Audit and Risk Committee serves as an advisory body in respect of accounting, auditing, risk management, legal compliance, internal control, internal audit and overall supervision.
● The Remuneration Committee’s role is to evaluate the implementation of remuneration policy and their adherence to the operational objectives of the bank and to evaluate the effect of decisions related to remuneration to compliance with requirements set forth concerning the Group's risk management, own funds and liquidity.
● The Credit Committee is the decision-making body for making credit decisions. The task of the committee is to ensure through their decision-making the adherence to common credit policy across the Group.
● The Asset/Liability Management Committee is a competent body on a group-wide basis for the management of liquidity risk, interest rate risk of the bank portfolio and securities portfolio, designing of the structure of assets and liabilities, management of profitability and capital management.
● The task of the Account Establishment Committee is to guide through its decisions the establishment and discontinuing of relationships with high-risk clients when necessary.
● The main task of the Investment Projects Committee is to lead different information system developments in order to attain the strategic goals of the Group.
A group-wide internal control system has been implemented by the Group encompassing all operational and management levels for the purposes of ensuring the effectiveness of the Group's operations, reliability of financial reporting, compliance of operations with applicable laws and other legislation, internal regulations approved by governing bodies and the adoption of decisions based on reliable and relevant information. The control is based on a 3-level control system. The first level constitutes internal control that takes place internally within each division. The second level is made up of risk management and compliance functions that operate as autonomous and independent control units. The third level comprises the internal audit unit that exercises control over the entire operations of the Group.
</t>
  </si>
  <si>
    <r>
      <t xml:space="preserve">As of 31.12.2025, the </t>
    </r>
    <r>
      <rPr>
        <b/>
        <sz val="10"/>
        <rFont val="Aptos"/>
        <family val="2"/>
      </rPr>
      <t xml:space="preserve">Management Board </t>
    </r>
    <r>
      <rPr>
        <sz val="10"/>
        <rFont val="Aptos"/>
        <family val="2"/>
      </rPr>
      <t xml:space="preserve">of the Coop Pank AS consisted of five members: Arko Kurtmann (chairman), Paavo Truu, Heikko Mäe, Lehar Kütt and Karel Parve.
The responsibilities of Management Board members are: Arko Kurtmann – general management, Paavo Truu – financial management, Heikko Mäe – risk management, Lehar Kütt – corporate banking, Karel Parve – retail banking.
Arko Kurtmann is a member of the management board of Corby Capital OÜ.  Arko Kurtmann is also a member of the Supervisory Board of Coop Pank subsidiaries, Coop Liising AS and Coop Kindlustusmaakler AS.
Paavo Truu is also a member of the supervisory board of Coop Pank's subsidiaries Coop Liising AS and Coop Kindlustusmaakler AS. He is also a member of the management board of Solaris Konsult, the private company he owns.
Heikko Mäe is also a member of the Supervisory Board of Coop Pank subsidiaries Coop Liising AS and Coop Kindlustusmaakler AS and a member of the board of SIA Prana Property. 
Lehar Kütt is also a member of the Supervisory Board of Coop Pank subsidiaries Coop Liising and Coop Kindlustusmaakler AS. He is also a member of the Management Board of A-Rühm OÜ, the private company he owns.
Karel Parve is also a member of the Supervisory Board of the Coop Pank subsidiaries Coop Liising AS and Coop Kindlustusmaakler AS.
Members of the </t>
    </r>
    <r>
      <rPr>
        <b/>
        <sz val="10"/>
        <rFont val="Aptos"/>
        <family val="2"/>
      </rPr>
      <t>Supervisory Board</t>
    </r>
    <r>
      <rPr>
        <sz val="10"/>
        <rFont val="Aptos"/>
        <family val="2"/>
      </rPr>
      <t xml:space="preserve">: Rainer Rohtla (Chairman), Viljar Arakas, Jaan Marjundi, Roman Provotorov, Raul Parusk, Silver Kuus.
Rainer Rohtla - From 2023 February he acts as chairman of the board of Coop Eesti Keskühistu.
Viljar Arakas - A founding member and a member of the Management Board and CEO of EfTEN Capital AS, the largest management company focused on commercial real estate in the Baltic States.
Roman Provotorov - Since 1995, he is a head of Antsla Tarbijate Ühistu (Antsla Consumer Association) and, since 2017, member of the Supervisory Board of Coop Pank AS.
Jaan Marjundi - In 2007 - 2025, Jaan Marjundi was chairman of the Management board of Harju Tarbijate Ühistu (Harju Consumer Association) and, since 2017, member of the Supervisory Board of Coop Pank AS.
Raul Parusk - From March 2022, Raul Parusk has been a member of the board of Kodea OÜ.
Silver Kuus - Currently, he is manager of a business consulting company OÜ Lorikori Capital.
</t>
    </r>
  </si>
  <si>
    <t>In 2025, the Bank did not implement a diversity policy, as it always considers the best interests of the Group in the selection of both executives and employees, considering the candidate's education, skills and previous work experience. At the same time, the Group follows the principle of non-discrimination of candidates on the grounds of gender or other status. 
In 2025, a Nomination Committee was established, whose tasks include ensuring the existence of diversity principles as well as setting a target level for increasing the number of underrepresented gender and preparing an action plan for achieving it. The diversity principles will be formally adopted in 2026.</t>
  </si>
  <si>
    <t xml:space="preserve">The Audit and Risk Committee is an advisory body to the Supervisory Board in the areas of accounting, auditing, risk management, internal control and audit, supervision and budgeting and the legality of activities. The activities of the Audit and Risk Committee are primarily based on the Auditors Activities Act, the Credit Institutions Act and the rules of procedure of the Audit and Risk Committee, approved by the Supervisory Board. The Committee holds at least four meetings per year, but typically more frequently.
The Audit and Risk Committee is responsible, inter alia, for supervision of the audit process of the annual or consolidated accounts and monitoring the independence of the sworn auditor. The Audit and Risk Committee also advises the Supervisory Board and the Management Board on risk management principles and supervises risk management. The Audit and Risk Committee makes proposals to the Supervisory Board for the appointment or removal of the external and internal auditor, as well as for changes in risk management principles, elimination of problems in the organisation and compliance with legal acts. At least once a year, the external auditor shall report to the Audit and Risk Committee on the findings of the audit.
The Audit and Risk Committee shall comprise at least two members appointed by the Supervisory Board. As of 31.12.2025 the Audit and Risk Committee comprised of four members: Veiko Haavapuu (chairman), Rainer Rohtla, Silver Kuus and Stan Nahkor. </t>
  </si>
  <si>
    <t xml:space="preserve">The Group's risk management system is centralised at management level - policies and principles of risk management are established at Group level by the Bank's Supervisory Board or Management Board to ensure implementation of common risk management principles in AS Coop Pank and its subsidiaries as well as rapid and effective response to changes in the economic environment or in the Group's business model.  Risk management procedures must comply with existing legislation and regulatory standards.
The Bank's Management Board is responsible for the implementation of risk management, control and risk management policies and methods and the effectiveness of risk management. In organising risk management, the Management Board may in limited degree delegate risk taking, control and monitoring to collegial decisionmaking bodies with limited decision- making competence set up by the Management Board.
For effective implementation of risk management, the Group applies a 3-level control system in accordance with the principles of an internal control framework approved by the Supervisory Board.
We have implemented risk appetite and tolerance metrics that help us identify trends in risk movement and prepare for actions required for better control or mitigation. Depending on the risk category, either monthly or quarterly reports are prepared. The quarterly risk report is a summary report that reaches top management level.
The Management Board and the Supervisory Board cooperate closely to protect the best interests of Coop Pank. The Management Board and the Supervisory Board jointly develop Coop Pank's strategy. The Management Board is invited to attend monthly meetings of the Supervisory Board. The Management Board shall regularly inform the Supervisory Board of any material information regarding the bank's planning and conduct of business, operational risks and management of these risks. 
The Bank's Management Board has established the following committees and commissions with limited decision-making competence:
● Asset/Liability Management Committee 
● The Credit Committee
● The Credit Commission
● The Account Establishment Committee </t>
  </si>
  <si>
    <t>Balance sheet as in published financial statements/Under regulatory scope of consolidation</t>
  </si>
  <si>
    <t>( 3)</t>
  </si>
  <si>
    <t>(3)</t>
  </si>
  <si>
    <t>(5)</t>
  </si>
  <si>
    <t>(4)</t>
  </si>
  <si>
    <t xml:space="preserve">Credit valuation adjustment (CVA) risk arises solely from interest rate swaps used for hedging purposes. The institution applies the Reduced Basic Approach (RBA) for the calculation of CVA capital requirements. CVA risk is identified, measured and monitored as part of the overall counterparty credit risk management framework. Given the limited scope of IRS activities, no specific CVA hedging strategies are applied.
</t>
  </si>
  <si>
    <t>The institution meets the conditions set out in Article 273a(2) of Regulation (EU) No 575/2013 for the application of the simplified approach for credit valuation adjustment (CVA) risk. Accordingly, the institution has opted to calculate its own funds requirements for CVA risk in accordance with the simplified method set out in Article 385 of Regulation (EU) No 575/2013. The own funds requirement for CVA risk calculated under the simplified method is immaterial and arises solely from interest rate swaps used for hedging purposes.</t>
  </si>
  <si>
    <t>The institution’s credit valuation adjustment (CVA) risk management is integrated into the overall financial risk management framework and reflects the limited CVA risk arising solely from interest rate swaps (IRS) used for hedging purposes. The Treasury function, acting as the first line of defence, is responsible for entering into and managing IRS transactions in line with authority provided by ALCO (Asset and Liability Committee) decisions. The Financial Risk Management function, acting as the second line of defence, provides independent oversight of CVA risk as part of counterparty credit risk management, including monitoring CVA exposures and regulatory compliance. Given the limited scope and non‑trading nature of the IRS portfolio, no dedicated CVA risk management unit is established.</t>
  </si>
  <si>
    <t>The composition of the Asset and Liability Committee (ALCO) comprises senior management representatives, including the Chief Executive Officer (CEO), the Chief Financial Officer (CFO), and the Chief Risk Officer (CRO), ensuring comprehensive oversight of balance sheet, liquidity, and interest rate risks.</t>
  </si>
  <si>
    <t>Independent control is ensured through the Financial Risk Management function acting as the second line of defence, which performs ongoing monitoring of CVA risk and reviews the effectiveness of IRS hedging activities. In addition, the effectiveness of IRS hedging and related controls has been subject to independent external review as part of the annual statutory financial audit performed by the institution’s external auditor, providing further assurance regarding the appropriateness and consistent application of the CVA risk management framework.</t>
  </si>
  <si>
    <t>The differences between the regulatory framework and the accounting framework in EU LI1 mainly arise from the distinct purposes of IFRS and CRR: IFRS aims to present a fair financial position, while CRR ensures prudential soundness. With the standardised approach, Coop Pank reports regulatory exposures based on original exposure amounts and prudential adjustments rather than IFRS carrying values. Regulatory exposures diverge from accounting figures because off‑balance‑sheet items must be converted into exposures under CRR, provisions reduce accounting values but not exposure amounts, and IFRS netting often cannot be applied for prudential reporting, especially for derivatives and SFTs. Collateral affects expected credit losses in accounting but does not reduce exposure values under CRR unless specific CRM methods apply. Derivatives and SFTs also require potential future exposure add‑ons, and prudential valuation adjustments can further increase regulatory exposure amounts.</t>
  </si>
  <si>
    <t>Where applicable, information on individual remuneration is disclosed in Coop Pank Annual Report 2025 (Remuneration Report, pp. 42–44). Additional information could be provided to the competent authority upon request.</t>
  </si>
  <si>
    <t xml:space="preserve">The information required under Article 450(2) CRR regarding the remuneration of the members of the management body, including a breakdown between executive and non-executive members, is disclosed in Coop Pank Annual Report 2025 Remuneration Report (pp. 42–44) and Corporate Governance Report (pp. 28–30). Link: https://res30f.cooppank.ee/image/upload/investor_lehed/uldkoosolekud/teated/est/26/Coop_Pank_aastaaruanne_konsolideeritud_2025_est.pdf </t>
  </si>
  <si>
    <t>Coop Pank group takes current and future risks into account in its remuneration processes to ensure that remuneration outcomes are aligned with the institution’s risk profile. 
Key risks considered in the remuneration framework include credit risk, market risk, liquidity risk and operational risk, as well as other risks relevant to the  Group's business model.
Remuneration decisions are made in a manner that limits incentives for excessive risk-taking and ensures consistency with the  Group's risk appetite, strategy and regulatory requirements.</t>
  </si>
  <si>
    <t xml:space="preserve">The Group has a uniform remuneration policy. Employees are paid salaries and performance fees according to the market level. In addition to monetary incentives, employees also have many non-monetary benefits such as flexible working hours, the possibility to work from home, different common activities and benefits for health insurance and sports. The Group's employees work under employment contracts, while members of the management board work based on authorisation agreements. 
Coop Pank group applies an annual performance pay, commensurate with achieving the objectives, to all Group employees, plus a long-term option programme for key employees. 
Sales bonuses are paid to employees based on achieving monthly or quarterly goals. Performance pay is paid out the following period to employees whose contribution led to the results achieved while adhering to the  Group's objectives and values. Performance pay supports efficient risk management and does not encourage taking excessive risks. The amount of pay is determined by the extent of reaching activity goals. The basic salary and performance pay are reasonably balanced.
The compensation structure applicable in the Coop Pank group is comprised of two components:
● basic salary which is fixed pay agreed between the employee and employer within a contract;
● variable pay, which is an additional pay based on the employer’s resolution (sales bonus, performance pay, stock option). 
</t>
  </si>
  <si>
    <t>Coop Pank group does not apply any derogations under Article 94(3) of CRD.</t>
  </si>
  <si>
    <t xml:space="preserve">The remuneration policy of the Coop Pank group is designed to support the achievement of the Group’s business objectives while ensuring alignment with its risk profile and regulatory requirements.
The Supervisory Board approves the Remuneration Principles. The remuneration policy is also subject to regular review by the Supervisory Board and the Remuneration Committee. 
Employees in control functions are remunerated in accordance with regulatory requirements to ensure independence from the business areas they oversee.
Remuneration decisions are based on performance criteria that take into account the Group’s objectives and risk considerations, including ex ante and, where applicable, ex post risk adjustment considerations in line with the institution’s risk management framework. Further detailed information on performance measurement and risk adjustment is disclosed in the Annual Report 2025 (Remuneration Report, pp. 42–44). 
The Group does not generally award guaranteed variable remuneration. Severance payments for members of the Management Board are defined in contractual arrangements: in case of extraordinary termination by the institution, up to six months’ remuneration may be paid, while in case of non-extension of the term of office, severance pay of three months’ remuneration applies. Severance pay is not granted in cases of serious breach of duties or conduct damaging the Coop Pank’s reputation.
</t>
  </si>
  <si>
    <t>Coop Pank applies variable remuneration schemes that are linked to the achievement of performance objectives at the level of the Group, business units and individuals.
Coop Pank applies an annual performance pay, commensurate with achieving the objectives, to all Group employees, plus a long-term option programme for key employees.
Sales bonuses are paid to employees based on achieving monthly or quarterly goals. Performance pay is paid out the following period to employees whose contribution led to the results achieved while adhering to the Group's objectives and values. Performance pay supports efficient risk management and does not encourage taking excessive risks. The amount of pay is determined by the extent of reaching activity goals. The basic salary and performance pay are reasonably balanced.</t>
  </si>
  <si>
    <t>The Coop Pank applies remuneration practices that take into account regulatory requirements regarding deferral, pay-out in instruments, retention periods and vesting of variable remuneration, where applicable.</t>
  </si>
  <si>
    <t xml:space="preserve">The Supervisory Board is the main body overseeing the remuneration policy of the Coop Pank group and approves the Remuneration Principles. The Remuneration Committee supports the Supervisory Board by overseeing the implementation of the remuneration policy and assessing its alignment with the Group's business objectives, risk profile, own funds and liquidity position.
The Remuneration Committee comprises at least two members who are elected by the Supervisory Board. As of 31.12.2025, the Remuneration Committee comprised of four members and they were Rainer Rohtla (chairman), Jaan Marjundi, Raul Parusk and Irja Rae.
In 2025, three Remuneration Committee meetings took place. The remuneration policy applies equally to all employees of the Group.
Further detailed information on the Remuneration Policy of the Group is disclosed in Coop Pank Annual Report 2025 Remuneration Report (pp. 42–44) and Corporate Governance Report (pp. 28–30). Link: https://res30f.cooppank.ee/image/upload/investor_lehed/uldkoosolekud/teated/est/26/Coop_Pank_aastaaruanne_konsolideeritud_2025_est.pdf </t>
  </si>
  <si>
    <t>GHG financed emissions have been calculated based on the PCAF standard as well as PCAF provided emission factors. Emissions are economic activity-based emissions. We did not request GHG emissions data directly from the client, which is why the corresponding fields in the table show zeros. Since clients assess different scopes of impact (some only scope 1+2, others scope 1+2+3), the available information on companies is often not yet sufficiently usable. For this reason, and to ensure a consistent and comparable approach, we have not used information derived from company reporting. However, we are taking steps to start incorporating client-reported GHG data. Column C in the referenced table has been left blank in accordance with the European Banking Authority’s (EBA) no-action letter dated 5 August 2025.</t>
  </si>
  <si>
    <t xml:space="preserve"> tCO2/MWh</t>
  </si>
  <si>
    <t>0,186 tCO2/MWh</t>
  </si>
  <si>
    <r>
      <t xml:space="preserve">Please note: 
</t>
    </r>
    <r>
      <rPr>
        <b/>
        <sz val="10"/>
        <color theme="1"/>
        <rFont val="Aptos"/>
        <family val="2"/>
      </rPr>
      <t>2. Of which Loans collateralised by commercial immovable property</t>
    </r>
    <r>
      <rPr>
        <sz val="10"/>
        <color theme="1"/>
        <rFont val="Aptos"/>
        <family val="2"/>
      </rPr>
      <t xml:space="preserve"> - In Estonia we have an EPC label H as well which has been counted towards EPC G
</t>
    </r>
    <r>
      <rPr>
        <b/>
        <sz val="10"/>
        <color theme="1"/>
        <rFont val="Aptos"/>
        <family val="2"/>
      </rPr>
      <t>3. Of which Loans collateralised by residential immovable property</t>
    </r>
    <r>
      <rPr>
        <sz val="10"/>
        <color theme="1"/>
        <rFont val="Aptos"/>
        <family val="2"/>
      </rPr>
      <t xml:space="preserve"> - In Estonia we have an EPC label H as well which has been counted towards EPC 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</si>
</sst>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
  </numFmts>
  <fonts count="10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b/>
      <sz val="20"/>
      <name val="Arial"/>
      <family val="2"/>
    </font>
    <font>
      <sz val="10"/>
      <name val="Arial"/>
      <family val="2"/>
    </font>
    <font>
      <b/>
      <sz val="12"/>
      <name val="Arial"/>
      <family val="2"/>
    </font>
    <font>
      <b/>
      <sz val="14"/>
      <name val="Calibri"/>
      <family val="2"/>
      <scheme val="minor"/>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z val="10"/>
      <name val="Calibri"/>
      <family val="2"/>
      <scheme val="minor"/>
    </font>
    <font>
      <b/>
      <sz val="12"/>
      <name val="Calibri"/>
      <family val="2"/>
      <scheme val="minor"/>
    </font>
    <font>
      <b/>
      <sz val="10"/>
      <name val="Calibri"/>
      <family val="2"/>
      <scheme val="minor"/>
    </font>
    <font>
      <sz val="12"/>
      <color theme="1"/>
      <name val="Calibri"/>
      <family val="2"/>
      <scheme val="minor"/>
    </font>
    <font>
      <sz val="11"/>
      <color rgb="FF00B0F0"/>
      <name val="Calibri"/>
      <family val="2"/>
      <scheme val="minor"/>
    </font>
    <font>
      <sz val="8"/>
      <color rgb="FFFF0000"/>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0"/>
      <color rgb="FF2F5773"/>
      <name val="Calibri"/>
      <family val="2"/>
      <scheme val="minor"/>
    </font>
    <font>
      <b/>
      <i/>
      <sz val="1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2"/>
      <color rgb="FF000000"/>
      <name val="Calibri"/>
      <family val="2"/>
      <scheme val="minor"/>
    </font>
    <font>
      <b/>
      <sz val="12"/>
      <color theme="1"/>
      <name val="Calibri"/>
      <family val="2"/>
      <scheme val="minor"/>
    </font>
    <font>
      <sz val="10"/>
      <color rgb="FF00B0F0"/>
      <name val="Calibri"/>
      <family val="2"/>
      <scheme val="minor"/>
    </font>
    <font>
      <b/>
      <sz val="20"/>
      <name val="Calibri"/>
      <family val="2"/>
      <scheme val="minor"/>
    </font>
    <font>
      <b/>
      <sz val="9"/>
      <color theme="1"/>
      <name val="Calibri"/>
      <family val="2"/>
      <scheme val="minor"/>
    </font>
    <font>
      <sz val="11"/>
      <color rgb="FF00B050"/>
      <name val="Calibri"/>
      <family val="2"/>
      <scheme val="minor"/>
    </font>
    <font>
      <sz val="8"/>
      <color indexed="8"/>
      <name val="Calibri"/>
      <family val="2"/>
      <scheme val="minor"/>
    </font>
    <font>
      <b/>
      <sz val="12"/>
      <color rgb="FF323C1F"/>
      <name val="Aptos"/>
      <family val="2"/>
    </font>
    <font>
      <sz val="8"/>
      <color rgb="FF99978C"/>
      <name val="Aptos"/>
      <family val="2"/>
    </font>
    <font>
      <sz val="8"/>
      <color rgb="FFFFFFFF"/>
      <name val="Aptos"/>
      <family val="2"/>
    </font>
    <font>
      <sz val="9"/>
      <color rgb="FFFFFFFF"/>
      <name val="Aptos"/>
      <family val="2"/>
    </font>
    <font>
      <sz val="10"/>
      <color theme="1"/>
      <name val="Aptos"/>
      <family val="2"/>
    </font>
    <font>
      <sz val="8"/>
      <color rgb="FF323C1F"/>
      <name val="Aptos"/>
      <family val="2"/>
    </font>
    <font>
      <b/>
      <sz val="8"/>
      <color rgb="FF323C1F"/>
      <name val="Aptos"/>
      <family val="2"/>
    </font>
    <font>
      <sz val="11"/>
      <color theme="1"/>
      <name val="Aptos"/>
      <family val="2"/>
    </font>
    <font>
      <sz val="11"/>
      <name val="Aptos"/>
      <family val="2"/>
    </font>
    <font>
      <i/>
      <sz val="8"/>
      <color rgb="FF323C1F"/>
      <name val="Aptos"/>
      <family val="2"/>
    </font>
    <font>
      <sz val="9"/>
      <color theme="0"/>
      <name val="Aptos"/>
      <family val="2"/>
    </font>
    <font>
      <b/>
      <sz val="10"/>
      <color rgb="FF323C1F"/>
      <name val="Aptos"/>
      <family val="2"/>
    </font>
    <font>
      <sz val="8"/>
      <color theme="1"/>
      <name val="Aptos"/>
      <family val="2"/>
    </font>
    <font>
      <b/>
      <sz val="9"/>
      <color rgb="FFFFFFFF"/>
      <name val="Aptos"/>
      <family val="2"/>
    </font>
    <font>
      <b/>
      <sz val="9"/>
      <color rgb="FF323C1F"/>
      <name val="Aptos"/>
      <family val="2"/>
    </font>
    <font>
      <sz val="10"/>
      <color rgb="FF000000"/>
      <name val="Aptos"/>
      <family val="2"/>
    </font>
    <font>
      <b/>
      <sz val="10"/>
      <color rgb="FF000000"/>
      <name val="Aptos"/>
      <family val="2"/>
    </font>
    <font>
      <sz val="9"/>
      <color theme="1"/>
      <name val="Aptos"/>
      <family val="2"/>
    </font>
    <font>
      <b/>
      <sz val="12"/>
      <color theme="1"/>
      <name val="Aptos"/>
      <family val="2"/>
    </font>
    <font>
      <u/>
      <sz val="10"/>
      <color theme="1"/>
      <name val="Aptos"/>
      <family val="2"/>
    </font>
    <font>
      <sz val="11"/>
      <color rgb="FF00B0F0"/>
      <name val="Aptos"/>
      <family val="2"/>
    </font>
    <font>
      <b/>
      <sz val="10"/>
      <color theme="0"/>
      <name val="Aptos"/>
      <family val="2"/>
    </font>
    <font>
      <sz val="10"/>
      <color theme="0"/>
      <name val="Aptos"/>
      <family val="2"/>
    </font>
    <font>
      <sz val="10"/>
      <color rgb="FF7030A0"/>
      <name val="Aptos"/>
      <family val="2"/>
    </font>
    <font>
      <sz val="9"/>
      <color rgb="FF1A0C45"/>
      <name val="Aptos"/>
      <family val="2"/>
    </font>
    <font>
      <u/>
      <sz val="9"/>
      <color rgb="FF0070C0"/>
      <name val="Aptos"/>
      <family val="2"/>
    </font>
    <font>
      <b/>
      <sz val="9"/>
      <color rgb="FF0070C0"/>
      <name val="Aptos"/>
      <family val="2"/>
    </font>
    <font>
      <sz val="9"/>
      <color rgb="FF0070C0"/>
      <name val="Aptos"/>
      <family val="2"/>
    </font>
    <font>
      <sz val="10"/>
      <name val="Aptos"/>
      <family val="2"/>
    </font>
    <font>
      <i/>
      <sz val="10"/>
      <color theme="1"/>
      <name val="Aptos"/>
      <family val="2"/>
    </font>
    <font>
      <b/>
      <sz val="10"/>
      <name val="Aptos"/>
      <family val="2"/>
    </font>
    <font>
      <b/>
      <sz val="10"/>
      <color theme="1"/>
      <name val="Aptos"/>
      <family val="2"/>
    </font>
    <font>
      <b/>
      <i/>
      <sz val="10"/>
      <name val="Aptos"/>
      <family val="2"/>
    </font>
    <font>
      <sz val="8"/>
      <color theme="0"/>
      <name val="Aptos"/>
      <family val="2"/>
    </font>
    <font>
      <sz val="11"/>
      <color theme="1"/>
      <name val="Segoe UI"/>
      <family val="2"/>
    </font>
    <font>
      <sz val="10"/>
      <color rgb="FFFF0000"/>
      <name val="Aptos"/>
      <family val="2"/>
    </font>
    <font>
      <i/>
      <sz val="10"/>
      <color rgb="FFFF0000"/>
      <name val="Aptos"/>
      <family val="2"/>
    </font>
    <font>
      <i/>
      <sz val="10"/>
      <name val="Aptos"/>
      <family val="2"/>
    </font>
    <font>
      <b/>
      <sz val="11"/>
      <color rgb="FFFF0000"/>
      <name val="Calibri Light"/>
      <family val="2"/>
      <scheme val="major"/>
    </font>
    <font>
      <sz val="11"/>
      <color theme="1"/>
      <name val="Calibri Light"/>
      <family val="2"/>
      <scheme val="major"/>
    </font>
    <font>
      <sz val="9"/>
      <color theme="0"/>
      <name val="Calibri Light"/>
      <family val="2"/>
      <scheme val="major"/>
    </font>
    <font>
      <sz val="8"/>
      <color rgb="FFFFFFFF"/>
      <name val="Calibri Light"/>
      <family val="2"/>
      <scheme val="major"/>
    </font>
    <font>
      <i/>
      <sz val="9"/>
      <color theme="1"/>
      <name val="Calibri Light"/>
      <family val="2"/>
      <scheme val="major"/>
    </font>
    <font>
      <sz val="10"/>
      <color theme="1"/>
      <name val="Calibri Light"/>
      <family val="2"/>
      <scheme val="major"/>
    </font>
    <font>
      <sz val="10"/>
      <color rgb="FF323C1F"/>
      <name val="Aptos"/>
      <family val="2"/>
    </font>
    <font>
      <sz val="10"/>
      <color rgb="FFFFFFFF"/>
      <name val="Aptos"/>
      <family val="2"/>
    </font>
    <font>
      <i/>
      <sz val="10"/>
      <color rgb="FF323C1F"/>
      <name val="Aptos"/>
      <family val="2"/>
    </font>
    <font>
      <sz val="9"/>
      <color rgb="FF000000"/>
      <name val="Aptos"/>
      <family val="2"/>
    </font>
    <font>
      <sz val="9"/>
      <color rgb="FFFF0000"/>
      <name val="Calibri"/>
      <family val="2"/>
      <scheme val="minor"/>
    </font>
    <font>
      <sz val="8"/>
      <color theme="1"/>
      <name val="Segoe UI"/>
      <family val="2"/>
      <charset val="186"/>
    </font>
  </fonts>
  <fills count="16">
    <fill>
      <patternFill patternType="none"/>
    </fill>
    <fill>
      <patternFill patternType="gray125"/>
    </fill>
    <fill>
      <patternFill patternType="solid">
        <fgColor rgb="FFD0CFCE"/>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E2E1DE"/>
        <bgColor indexed="64"/>
      </patternFill>
    </fill>
    <fill>
      <patternFill patternType="solid">
        <fgColor rgb="FF395A53"/>
        <bgColor indexed="64"/>
      </patternFill>
    </fill>
    <fill>
      <patternFill patternType="solid">
        <fgColor rgb="FF6B8782"/>
        <bgColor indexed="64"/>
      </patternFill>
    </fill>
    <fill>
      <patternFill patternType="lightUp">
        <fgColor rgb="FF395A53"/>
        <bgColor rgb="FFFFFFFF"/>
      </patternFill>
    </fill>
    <fill>
      <patternFill patternType="solid">
        <fgColor rgb="FF859E9A"/>
        <bgColor indexed="64"/>
      </patternFill>
    </fill>
    <fill>
      <patternFill patternType="solid">
        <fgColor rgb="FFFFFDF1"/>
        <bgColor indexed="64"/>
      </patternFill>
    </fill>
    <fill>
      <patternFill patternType="solid">
        <fgColor theme="6" tint="0.59999389629810485"/>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dotted">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style="hair">
        <color auto="1"/>
      </bottom>
      <diagonal/>
    </border>
    <border>
      <left/>
      <right/>
      <top style="hair">
        <color auto="1"/>
      </top>
      <bottom style="thin">
        <color indexed="64"/>
      </bottom>
      <diagonal/>
    </border>
    <border>
      <left style="thin">
        <color rgb="FFBFBFBF"/>
      </left>
      <right/>
      <top style="thin">
        <color indexed="64"/>
      </top>
      <bottom/>
      <diagonal/>
    </border>
    <border>
      <left style="thin">
        <color rgb="FFBFBFBF"/>
      </left>
      <right style="thin">
        <color indexed="64"/>
      </right>
      <top style="thin">
        <color indexed="64"/>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diagonal/>
    </border>
    <border>
      <left style="thin">
        <color rgb="FFBFBFBF"/>
      </left>
      <right/>
      <top style="thin">
        <color indexed="64"/>
      </top>
      <bottom style="thin">
        <color indexed="64"/>
      </bottom>
      <diagonal/>
    </border>
    <border>
      <left/>
      <right style="thin">
        <color rgb="FFBFBFBF"/>
      </right>
      <top style="thin">
        <color indexed="64"/>
      </top>
      <bottom style="thin">
        <color indexed="64"/>
      </bottom>
      <diagonal/>
    </border>
    <border>
      <left style="thin">
        <color indexed="64"/>
      </left>
      <right style="thin">
        <color rgb="FFBFBFBF"/>
      </right>
      <top style="thin">
        <color indexed="64"/>
      </top>
      <bottom/>
      <diagonal/>
    </border>
    <border>
      <left style="thin">
        <color indexed="64"/>
      </left>
      <right style="double">
        <color rgb="FFDEE1E2"/>
      </right>
      <top/>
      <bottom style="thin">
        <color indexed="64"/>
      </bottom>
      <diagonal/>
    </border>
    <border>
      <left style="thin">
        <color indexed="64"/>
      </left>
      <right style="double">
        <color rgb="FFDEE1E2"/>
      </right>
      <top style="thin">
        <color indexed="64"/>
      </top>
      <bottom style="thin">
        <color indexed="64"/>
      </bottom>
      <diagonal/>
    </border>
    <border>
      <left style="thin">
        <color indexed="64"/>
      </left>
      <right style="double">
        <color rgb="FFDEE1E2"/>
      </right>
      <top style="thin">
        <color indexed="64"/>
      </top>
      <bottom/>
      <diagonal/>
    </border>
    <border>
      <left style="thin">
        <color rgb="FFBFBFBF"/>
      </left>
      <right/>
      <top/>
      <bottom/>
      <diagonal/>
    </border>
    <border>
      <left style="thin">
        <color indexed="64"/>
      </left>
      <right style="double">
        <color rgb="FFDEE1E2"/>
      </right>
      <top/>
      <bottom/>
      <diagonal/>
    </border>
    <border>
      <left style="double">
        <color rgb="FFDEE1E2"/>
      </left>
      <right style="thin">
        <color indexed="64"/>
      </right>
      <top style="thin">
        <color indexed="64"/>
      </top>
      <bottom/>
      <diagonal/>
    </border>
    <border>
      <left style="double">
        <color rgb="FFDEE1E2"/>
      </left>
      <right style="double">
        <color rgb="FFDEE1E2"/>
      </right>
      <top/>
      <bottom style="thin">
        <color indexed="64"/>
      </bottom>
      <diagonal/>
    </border>
    <border>
      <left style="double">
        <color rgb="FFDEE1E2"/>
      </left>
      <right style="double">
        <color rgb="FFDEE1E2"/>
      </right>
      <top style="thin">
        <color indexed="64"/>
      </top>
      <bottom style="thin">
        <color indexed="64"/>
      </bottom>
      <diagonal/>
    </border>
    <border>
      <left style="double">
        <color rgb="FFDEE1E2"/>
      </left>
      <right style="double">
        <color rgb="FFDEE1E2"/>
      </right>
      <top/>
      <bottom/>
      <diagonal/>
    </border>
  </borders>
  <cellStyleXfs count="14">
    <xf numFmtId="0" fontId="0" fillId="0" borderId="0"/>
    <xf numFmtId="9" fontId="6" fillId="0" borderId="0" applyFont="0" applyFill="0" applyBorder="0" applyAlignment="0" applyProtection="0"/>
    <xf numFmtId="0" fontId="13" fillId="5" borderId="4" applyNumberFormat="0" applyFill="0" applyBorder="0" applyAlignment="0" applyProtection="0">
      <alignment horizontal="left"/>
    </xf>
    <xf numFmtId="0" fontId="14" fillId="0" borderId="0">
      <alignment vertical="center"/>
    </xf>
    <xf numFmtId="0" fontId="15" fillId="0" borderId="0" applyNumberFormat="0" applyFill="0" applyBorder="0" applyAlignment="0" applyProtection="0"/>
    <xf numFmtId="0" fontId="14" fillId="0" borderId="0">
      <alignment vertical="center"/>
    </xf>
    <xf numFmtId="3" fontId="14" fillId="6" borderId="14" applyFont="0">
      <alignment horizontal="right" vertical="center"/>
      <protection locked="0"/>
    </xf>
    <xf numFmtId="0" fontId="23" fillId="5" borderId="2" applyFont="0" applyBorder="0">
      <alignment horizontal="center" wrapText="1"/>
    </xf>
    <xf numFmtId="0" fontId="14" fillId="0" borderId="0"/>
    <xf numFmtId="0" fontId="14" fillId="0" borderId="0"/>
    <xf numFmtId="0" fontId="44" fillId="0" borderId="0"/>
    <xf numFmtId="0" fontId="46" fillId="0" borderId="0" applyNumberFormat="0" applyFill="0" applyBorder="0" applyAlignment="0" applyProtection="0"/>
    <xf numFmtId="0" fontId="50" fillId="3" borderId="14">
      <alignment horizontal="center" vertical="center"/>
    </xf>
    <xf numFmtId="0" fontId="88" fillId="0" borderId="0"/>
  </cellStyleXfs>
  <cellXfs count="732">
    <xf numFmtId="0" fontId="0" fillId="0" borderId="0" xfId="0"/>
    <xf numFmtId="0" fontId="9" fillId="0" borderId="0" xfId="0" applyFont="1"/>
    <xf numFmtId="0" fontId="8" fillId="0" borderId="0" xfId="0" applyFont="1"/>
    <xf numFmtId="0" fontId="7" fillId="0" borderId="0" xfId="0" applyFont="1"/>
    <xf numFmtId="0" fontId="16" fillId="0" borderId="0" xfId="0" applyFont="1" applyAlignment="1">
      <alignment vertical="center"/>
    </xf>
    <xf numFmtId="0" fontId="17" fillId="0" borderId="0" xfId="0" applyFont="1"/>
    <xf numFmtId="0" fontId="4" fillId="0" borderId="0" xfId="0" applyFont="1"/>
    <xf numFmtId="0" fontId="19" fillId="0" borderId="0" xfId="0" applyFont="1" applyAlignment="1">
      <alignment vertical="center"/>
    </xf>
    <xf numFmtId="0" fontId="22" fillId="0" borderId="0" xfId="0" applyFont="1"/>
    <xf numFmtId="0" fontId="19" fillId="0" borderId="0" xfId="4" applyFont="1" applyFill="1" applyBorder="1" applyAlignment="1">
      <alignment vertical="center"/>
    </xf>
    <xf numFmtId="0" fontId="4" fillId="0" borderId="0" xfId="5" applyFont="1">
      <alignment vertical="center"/>
    </xf>
    <xf numFmtId="0" fontId="4" fillId="0" borderId="0" xfId="3" applyFont="1">
      <alignment vertical="center"/>
    </xf>
    <xf numFmtId="0" fontId="4" fillId="0" borderId="0" xfId="3" quotePrefix="1" applyFont="1" applyAlignment="1">
      <alignment horizontal="right" vertical="center"/>
    </xf>
    <xf numFmtId="0" fontId="4" fillId="0" borderId="0" xfId="0" applyFont="1" applyAlignment="1">
      <alignment vertical="top"/>
    </xf>
    <xf numFmtId="0" fontId="28" fillId="0" borderId="0" xfId="0" applyFont="1" applyAlignment="1">
      <alignment vertical="top"/>
    </xf>
    <xf numFmtId="0" fontId="19" fillId="0" borderId="0" xfId="0" applyFont="1"/>
    <xf numFmtId="0" fontId="8" fillId="0" borderId="0" xfId="0" applyFont="1" applyAlignment="1">
      <alignment horizontal="center"/>
    </xf>
    <xf numFmtId="0" fontId="8" fillId="0" borderId="0" xfId="0" applyFont="1" applyAlignment="1">
      <alignment horizontal="center" vertical="center" wrapText="1"/>
    </xf>
    <xf numFmtId="0" fontId="30" fillId="0" borderId="0" xfId="0" applyFont="1"/>
    <xf numFmtId="0" fontId="31" fillId="0" borderId="0" xfId="0" applyFont="1"/>
    <xf numFmtId="0" fontId="32" fillId="0" borderId="0" xfId="0" applyFont="1" applyAlignment="1">
      <alignment horizontal="center" vertical="center"/>
    </xf>
    <xf numFmtId="0" fontId="5" fillId="0" borderId="0" xfId="0" applyFont="1" applyAlignment="1">
      <alignment vertical="center"/>
    </xf>
    <xf numFmtId="0" fontId="33" fillId="0" borderId="0" xfId="0" applyFont="1"/>
    <xf numFmtId="0" fontId="34" fillId="0" borderId="0" xfId="0" applyFont="1" applyAlignment="1">
      <alignment vertical="center"/>
    </xf>
    <xf numFmtId="0" fontId="36" fillId="0" borderId="0" xfId="0" applyFont="1"/>
    <xf numFmtId="0" fontId="34" fillId="0" borderId="0" xfId="0" applyFont="1"/>
    <xf numFmtId="0" fontId="34" fillId="0" borderId="0" xfId="0" applyFont="1" applyAlignment="1">
      <alignment horizontal="left" vertical="center"/>
    </xf>
    <xf numFmtId="0" fontId="27" fillId="0" borderId="0" xfId="0" applyFont="1" applyAlignment="1">
      <alignment vertical="center"/>
    </xf>
    <xf numFmtId="0" fontId="38" fillId="0" borderId="0" xfId="0" applyFont="1" applyAlignment="1">
      <alignment vertical="center"/>
    </xf>
    <xf numFmtId="0" fontId="8" fillId="0" borderId="0" xfId="0" applyFont="1" applyAlignment="1">
      <alignment vertical="center" wrapText="1"/>
    </xf>
    <xf numFmtId="0" fontId="36" fillId="0" borderId="0" xfId="0" applyFont="1" applyAlignment="1">
      <alignment vertical="center"/>
    </xf>
    <xf numFmtId="0" fontId="40" fillId="0" borderId="0" xfId="0" applyFont="1" applyAlignment="1">
      <alignment vertical="center"/>
    </xf>
    <xf numFmtId="0" fontId="43" fillId="0" borderId="0" xfId="0" applyFont="1" applyAlignment="1">
      <alignment vertical="center" wrapText="1"/>
    </xf>
    <xf numFmtId="0" fontId="10" fillId="0" borderId="0" xfId="0" applyFont="1"/>
    <xf numFmtId="0" fontId="10" fillId="0" borderId="0" xfId="0" applyFont="1" applyAlignment="1">
      <alignment horizontal="left" vertical="center"/>
    </xf>
    <xf numFmtId="0" fontId="43" fillId="0" borderId="0" xfId="0" applyFont="1" applyAlignment="1">
      <alignment vertical="center"/>
    </xf>
    <xf numFmtId="0" fontId="7" fillId="0" borderId="0" xfId="0" applyFont="1" applyAlignment="1">
      <alignment wrapText="1"/>
    </xf>
    <xf numFmtId="0" fontId="3" fillId="0" borderId="0" xfId="0" applyFont="1" applyAlignment="1">
      <alignment vertical="center" wrapText="1"/>
    </xf>
    <xf numFmtId="0" fontId="47" fillId="0" borderId="0" xfId="0" applyFont="1" applyAlignment="1">
      <alignment vertical="center"/>
    </xf>
    <xf numFmtId="0" fontId="0" fillId="0" borderId="0" xfId="0" applyAlignment="1">
      <alignment vertical="center"/>
    </xf>
    <xf numFmtId="0" fontId="0" fillId="0" borderId="0" xfId="0" applyAlignment="1">
      <alignment horizontal="center"/>
    </xf>
    <xf numFmtId="0" fontId="0" fillId="0" borderId="5" xfId="0" applyBorder="1"/>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vertical="center" wrapText="1"/>
    </xf>
    <xf numFmtId="0" fontId="37" fillId="0" borderId="0" xfId="0" applyFont="1" applyAlignment="1">
      <alignment vertical="center" wrapText="1"/>
    </xf>
    <xf numFmtId="0" fontId="0" fillId="0" borderId="0" xfId="0" applyAlignment="1">
      <alignment wrapText="1"/>
    </xf>
    <xf numFmtId="0" fontId="22" fillId="0" borderId="0" xfId="0" applyFont="1" applyAlignment="1">
      <alignment vertical="center" wrapText="1"/>
    </xf>
    <xf numFmtId="0" fontId="0" fillId="0" borderId="0" xfId="0" applyAlignment="1">
      <alignment horizontal="center" vertical="center"/>
    </xf>
    <xf numFmtId="0" fontId="0" fillId="0" borderId="0" xfId="0" applyAlignment="1">
      <alignment vertical="top"/>
    </xf>
    <xf numFmtId="0" fontId="48" fillId="0" borderId="0" xfId="0" applyFont="1"/>
    <xf numFmtId="0" fontId="5"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left" vertical="center"/>
    </xf>
    <xf numFmtId="0" fontId="24" fillId="0" borderId="0" xfId="5" applyFont="1">
      <alignment vertical="center"/>
    </xf>
    <xf numFmtId="0" fontId="49" fillId="0" borderId="0" xfId="5" applyFont="1" applyAlignment="1">
      <alignment vertical="top"/>
    </xf>
    <xf numFmtId="0" fontId="24" fillId="0" borderId="0" xfId="5" applyFont="1" applyAlignment="1">
      <alignment vertical="top"/>
    </xf>
    <xf numFmtId="0" fontId="24" fillId="0" borderId="0" xfId="5" applyFont="1" applyAlignment="1">
      <alignment vertical="top" wrapText="1"/>
    </xf>
    <xf numFmtId="0" fontId="4" fillId="0" borderId="0" xfId="3" quotePrefix="1" applyFont="1" applyAlignment="1">
      <alignment horizontal="center" vertical="center"/>
    </xf>
    <xf numFmtId="0" fontId="25" fillId="0" borderId="0" xfId="4" applyFont="1" applyFill="1" applyBorder="1" applyAlignment="1">
      <alignment horizontal="left" vertical="center"/>
    </xf>
    <xf numFmtId="0" fontId="19" fillId="0" borderId="0" xfId="4" applyFont="1" applyFill="1" applyBorder="1" applyAlignment="1">
      <alignment horizontal="left" vertical="center"/>
    </xf>
    <xf numFmtId="0" fontId="9" fillId="0" borderId="0" xfId="0" applyFont="1" applyAlignment="1">
      <alignment horizontal="center" vertical="center"/>
    </xf>
    <xf numFmtId="0" fontId="4" fillId="2" borderId="14" xfId="0" applyFont="1" applyFill="1" applyBorder="1" applyAlignment="1">
      <alignment horizontal="justify" vertical="center" wrapText="1"/>
    </xf>
    <xf numFmtId="0" fontId="21" fillId="0" borderId="0" xfId="2" applyFont="1" applyFill="1" applyBorder="1" applyAlignment="1">
      <alignment vertical="center"/>
    </xf>
    <xf numFmtId="0" fontId="20" fillId="0" borderId="0" xfId="3" applyFont="1">
      <alignment vertical="center"/>
    </xf>
    <xf numFmtId="0" fontId="21" fillId="0" borderId="0" xfId="4" applyFont="1" applyFill="1" applyBorder="1" applyAlignment="1">
      <alignment horizontal="left" vertical="center"/>
    </xf>
    <xf numFmtId="0" fontId="19" fillId="0" borderId="0" xfId="5" applyFont="1">
      <alignment vertical="center"/>
    </xf>
    <xf numFmtId="0" fontId="19" fillId="0" borderId="0" xfId="4" applyFont="1" applyFill="1" applyBorder="1" applyAlignment="1">
      <alignment horizontal="left" vertical="center" indent="1"/>
    </xf>
    <xf numFmtId="0" fontId="19" fillId="0" borderId="0" xfId="2" applyFont="1" applyFill="1" applyBorder="1" applyAlignment="1">
      <alignment vertical="center"/>
    </xf>
    <xf numFmtId="0" fontId="19" fillId="0" borderId="0" xfId="7" applyFont="1" applyFill="1" applyBorder="1" applyAlignment="1">
      <alignment horizontal="center" vertical="center" wrapText="1"/>
    </xf>
    <xf numFmtId="3" fontId="4" fillId="0" borderId="0" xfId="6" applyFont="1" applyFill="1" applyBorder="1" applyAlignment="1">
      <alignment horizontal="center" vertical="center"/>
      <protection locked="0"/>
    </xf>
    <xf numFmtId="0" fontId="4" fillId="0" borderId="0" xfId="5" applyFont="1" applyAlignment="1">
      <alignment vertical="center" wrapText="1"/>
    </xf>
    <xf numFmtId="0" fontId="52" fillId="0" borderId="0" xfId="5" applyFont="1" applyAlignment="1">
      <alignment vertical="top"/>
    </xf>
    <xf numFmtId="0" fontId="6" fillId="0" borderId="0" xfId="0" applyFont="1" applyAlignment="1">
      <alignment vertical="top"/>
    </xf>
    <xf numFmtId="0" fontId="4" fillId="0" borderId="0" xfId="5" applyFont="1" applyAlignment="1">
      <alignment vertical="top" wrapText="1"/>
    </xf>
    <xf numFmtId="0" fontId="18" fillId="0" borderId="0" xfId="0" applyFont="1"/>
    <xf numFmtId="0" fontId="37" fillId="0" borderId="0" xfId="0" applyFont="1" applyAlignment="1">
      <alignment horizontal="center" vertical="center" wrapText="1"/>
    </xf>
    <xf numFmtId="0" fontId="18" fillId="0" borderId="0" xfId="0" applyFont="1" applyAlignment="1">
      <alignment vertical="center"/>
    </xf>
    <xf numFmtId="0" fontId="53" fillId="0" borderId="0" xfId="5" applyFont="1" applyAlignment="1">
      <alignment horizontal="left" vertical="center"/>
    </xf>
    <xf numFmtId="0" fontId="53" fillId="0" borderId="0" xfId="4" applyFont="1" applyFill="1" applyBorder="1" applyAlignment="1">
      <alignment horizontal="left" vertical="center"/>
    </xf>
    <xf numFmtId="0" fontId="53" fillId="0" borderId="0" xfId="0" applyFont="1" applyAlignment="1">
      <alignment horizontal="left" vertical="center"/>
    </xf>
    <xf numFmtId="4" fontId="0" fillId="0" borderId="9" xfId="0" applyNumberFormat="1" applyBorder="1" applyAlignment="1">
      <alignment vertical="center" wrapText="1"/>
    </xf>
    <xf numFmtId="4" fontId="36" fillId="0" borderId="9" xfId="0" applyNumberFormat="1" applyFont="1" applyBorder="1" applyAlignment="1">
      <alignment vertical="center" wrapText="1"/>
    </xf>
    <xf numFmtId="4" fontId="35" fillId="0" borderId="9" xfId="0" applyNumberFormat="1" applyFont="1" applyBorder="1" applyAlignment="1">
      <alignment vertical="center" wrapText="1"/>
    </xf>
    <xf numFmtId="0" fontId="35" fillId="0" borderId="0" xfId="0" applyFont="1" applyAlignment="1">
      <alignment vertical="center"/>
    </xf>
    <xf numFmtId="0" fontId="56" fillId="10" borderId="14" xfId="0" applyFont="1" applyFill="1" applyBorder="1" applyAlignment="1">
      <alignment horizontal="center" vertical="center" shrinkToFit="1"/>
    </xf>
    <xf numFmtId="49" fontId="57" fillId="11" borderId="1" xfId="0" applyNumberFormat="1" applyFont="1" applyFill="1" applyBorder="1" applyAlignment="1">
      <alignment horizontal="center" vertical="center" wrapText="1"/>
    </xf>
    <xf numFmtId="0" fontId="3" fillId="11" borderId="0" xfId="0" applyFont="1" applyFill="1" applyAlignment="1">
      <alignment vertical="center" wrapText="1"/>
    </xf>
    <xf numFmtId="0" fontId="36" fillId="11" borderId="0" xfId="0" applyFont="1" applyFill="1"/>
    <xf numFmtId="0" fontId="59" fillId="9" borderId="11" xfId="0" applyFont="1" applyFill="1" applyBorder="1" applyAlignment="1">
      <alignment horizontal="left" vertical="center" wrapText="1" indent="1"/>
    </xf>
    <xf numFmtId="0" fontId="60" fillId="9" borderId="11" xfId="0" applyFont="1" applyFill="1" applyBorder="1" applyAlignment="1">
      <alignment vertical="center" wrapText="1"/>
    </xf>
    <xf numFmtId="0" fontId="60" fillId="9" borderId="13" xfId="0" applyFont="1" applyFill="1" applyBorder="1" applyAlignment="1">
      <alignment vertical="center" wrapText="1"/>
    </xf>
    <xf numFmtId="0" fontId="59" fillId="9" borderId="2" xfId="0" applyFont="1" applyFill="1" applyBorder="1" applyAlignment="1">
      <alignment vertical="center" wrapText="1"/>
    </xf>
    <xf numFmtId="0" fontId="59" fillId="9" borderId="1" xfId="0" applyFont="1" applyFill="1" applyBorder="1" applyAlignment="1">
      <alignment horizontal="left" vertical="center" wrapText="1"/>
    </xf>
    <xf numFmtId="0" fontId="59" fillId="9" borderId="4" xfId="0" applyFont="1" applyFill="1" applyBorder="1" applyAlignment="1">
      <alignment horizontal="left" vertical="center" wrapText="1" indent="1"/>
    </xf>
    <xf numFmtId="49" fontId="58" fillId="12" borderId="14" xfId="0" applyNumberFormat="1" applyFont="1" applyFill="1" applyBorder="1" applyAlignment="1">
      <alignment vertical="center" wrapText="1"/>
    </xf>
    <xf numFmtId="0" fontId="59" fillId="9" borderId="1" xfId="0" applyFont="1" applyFill="1" applyBorder="1" applyAlignment="1">
      <alignment vertical="center"/>
    </xf>
    <xf numFmtId="0" fontId="59" fillId="9" borderId="2" xfId="0" applyFont="1" applyFill="1" applyBorder="1" applyAlignment="1">
      <alignment horizontal="left" vertical="center" wrapText="1"/>
    </xf>
    <xf numFmtId="0" fontId="0" fillId="11" borderId="0" xfId="0" applyFill="1"/>
    <xf numFmtId="0" fontId="60" fillId="9" borderId="3" xfId="0" applyFont="1" applyFill="1" applyBorder="1" applyAlignment="1">
      <alignment vertical="center"/>
    </xf>
    <xf numFmtId="0" fontId="59" fillId="9" borderId="4" xfId="0" applyFont="1" applyFill="1" applyBorder="1"/>
    <xf numFmtId="0" fontId="59" fillId="9" borderId="11" xfId="0" applyFont="1" applyFill="1" applyBorder="1"/>
    <xf numFmtId="0" fontId="8" fillId="9" borderId="3" xfId="0" applyFont="1" applyFill="1" applyBorder="1" applyAlignment="1">
      <alignment vertical="center"/>
    </xf>
    <xf numFmtId="0" fontId="8" fillId="9" borderId="1" xfId="0" applyFont="1" applyFill="1" applyBorder="1" applyAlignment="1">
      <alignment vertical="center"/>
    </xf>
    <xf numFmtId="0" fontId="60" fillId="9" borderId="8" xfId="0" applyFont="1" applyFill="1" applyBorder="1" applyAlignment="1">
      <alignment vertical="center"/>
    </xf>
    <xf numFmtId="0" fontId="59" fillId="9" borderId="3" xfId="0" applyFont="1" applyFill="1" applyBorder="1" applyAlignment="1">
      <alignment vertical="center"/>
    </xf>
    <xf numFmtId="0" fontId="56" fillId="10" borderId="3" xfId="0" applyFont="1" applyFill="1" applyBorder="1" applyAlignment="1">
      <alignment horizontal="center" vertical="center" shrinkToFit="1"/>
    </xf>
    <xf numFmtId="0" fontId="12" fillId="11" borderId="0" xfId="0" applyFont="1" applyFill="1" applyAlignment="1">
      <alignment vertical="center" wrapText="1"/>
    </xf>
    <xf numFmtId="0" fontId="12" fillId="11" borderId="13" xfId="0" applyFont="1" applyFill="1" applyBorder="1" applyAlignment="1">
      <alignment vertical="center" wrapText="1"/>
    </xf>
    <xf numFmtId="0" fontId="59" fillId="9" borderId="2" xfId="0" applyFont="1" applyFill="1" applyBorder="1"/>
    <xf numFmtId="0" fontId="59" fillId="9" borderId="1" xfId="0" applyFont="1" applyFill="1" applyBorder="1"/>
    <xf numFmtId="0" fontId="59" fillId="9" borderId="12" xfId="0" applyFont="1" applyFill="1" applyBorder="1" applyAlignment="1">
      <alignment vertical="center"/>
    </xf>
    <xf numFmtId="0" fontId="59" fillId="9" borderId="0" xfId="0" applyFont="1" applyFill="1" applyAlignment="1">
      <alignment vertical="center"/>
    </xf>
    <xf numFmtId="0" fontId="59" fillId="9" borderId="9" xfId="0" applyFont="1" applyFill="1" applyBorder="1" applyAlignment="1">
      <alignment vertical="center"/>
    </xf>
    <xf numFmtId="0" fontId="59" fillId="9" borderId="3" xfId="0" applyFont="1" applyFill="1" applyBorder="1"/>
    <xf numFmtId="0" fontId="0" fillId="11" borderId="8" xfId="0" applyFill="1" applyBorder="1"/>
    <xf numFmtId="0" fontId="0" fillId="11" borderId="9" xfId="0" applyFill="1" applyBorder="1"/>
    <xf numFmtId="0" fontId="11" fillId="11" borderId="4" xfId="0" applyFont="1" applyFill="1" applyBorder="1" applyAlignment="1">
      <alignment vertical="center" wrapText="1"/>
    </xf>
    <xf numFmtId="0" fontId="55" fillId="0" borderId="0" xfId="0" applyFont="1" applyAlignment="1">
      <alignment vertical="center" wrapText="1"/>
    </xf>
    <xf numFmtId="0" fontId="59" fillId="9" borderId="2" xfId="0" applyFont="1" applyFill="1" applyBorder="1" applyAlignment="1">
      <alignment horizontal="center" vertical="center" wrapText="1"/>
    </xf>
    <xf numFmtId="0" fontId="8" fillId="11" borderId="8" xfId="0" applyFont="1" applyFill="1" applyBorder="1"/>
    <xf numFmtId="0" fontId="19" fillId="11" borderId="9" xfId="4" applyFont="1" applyFill="1" applyBorder="1" applyAlignment="1">
      <alignment horizontal="left" vertical="center"/>
    </xf>
    <xf numFmtId="49" fontId="57" fillId="11" borderId="14" xfId="0" applyNumberFormat="1" applyFont="1" applyFill="1" applyBorder="1" applyAlignment="1">
      <alignment horizontal="center" vertical="center" wrapText="1"/>
    </xf>
    <xf numFmtId="49" fontId="57" fillId="11" borderId="15" xfId="0" applyNumberFormat="1" applyFont="1" applyFill="1" applyBorder="1" applyAlignment="1">
      <alignment horizontal="center" vertical="center" wrapText="1"/>
    </xf>
    <xf numFmtId="0" fontId="56" fillId="10" borderId="1" xfId="0" applyFont="1" applyFill="1" applyBorder="1" applyAlignment="1">
      <alignment horizontal="center" vertical="center" shrinkToFit="1"/>
    </xf>
    <xf numFmtId="0" fontId="0" fillId="11" borderId="4" xfId="0" applyFill="1" applyBorder="1"/>
    <xf numFmtId="0" fontId="0" fillId="11" borderId="5" xfId="0" applyFill="1" applyBorder="1"/>
    <xf numFmtId="0" fontId="55" fillId="11" borderId="9" xfId="0" applyFont="1" applyFill="1" applyBorder="1" applyAlignment="1">
      <alignment vertical="center" wrapText="1"/>
    </xf>
    <xf numFmtId="0" fontId="59" fillId="9" borderId="8" xfId="0" applyFont="1" applyFill="1" applyBorder="1"/>
    <xf numFmtId="0" fontId="55" fillId="0" borderId="0" xfId="0" applyFont="1" applyAlignment="1">
      <alignment vertical="center"/>
    </xf>
    <xf numFmtId="0" fontId="59" fillId="9" borderId="10" xfId="0" applyFont="1" applyFill="1" applyBorder="1"/>
    <xf numFmtId="0" fontId="60" fillId="9" borderId="8" xfId="0" applyFont="1" applyFill="1" applyBorder="1"/>
    <xf numFmtId="4" fontId="35" fillId="9" borderId="3" xfId="0" applyNumberFormat="1" applyFont="1" applyFill="1" applyBorder="1" applyAlignment="1">
      <alignment vertical="center" wrapText="1"/>
    </xf>
    <xf numFmtId="4" fontId="36" fillId="9" borderId="3" xfId="0" applyNumberFormat="1" applyFont="1" applyFill="1" applyBorder="1" applyAlignment="1">
      <alignment vertical="center" wrapText="1"/>
    </xf>
    <xf numFmtId="4" fontId="36" fillId="9" borderId="1" xfId="0" applyNumberFormat="1" applyFont="1" applyFill="1" applyBorder="1" applyAlignment="1">
      <alignment vertical="center" wrapText="1"/>
    </xf>
    <xf numFmtId="0" fontId="60" fillId="9" borderId="2" xfId="0" applyFont="1" applyFill="1" applyBorder="1"/>
    <xf numFmtId="0" fontId="63" fillId="9" borderId="8" xfId="0" applyFont="1" applyFill="1" applyBorder="1"/>
    <xf numFmtId="0" fontId="64" fillId="11" borderId="14" xfId="0" applyFont="1" applyFill="1" applyBorder="1" applyAlignment="1">
      <alignment horizontal="center" vertical="center" wrapText="1"/>
    </xf>
    <xf numFmtId="0" fontId="64" fillId="11" borderId="15" xfId="0" applyFont="1" applyFill="1" applyBorder="1" applyAlignment="1">
      <alignment horizontal="center" vertical="center" wrapText="1"/>
    </xf>
    <xf numFmtId="0" fontId="0" fillId="11" borderId="8" xfId="0" applyFill="1" applyBorder="1" applyAlignment="1">
      <alignment horizontal="center"/>
    </xf>
    <xf numFmtId="0" fontId="60" fillId="9" borderId="2" xfId="0" applyFont="1" applyFill="1" applyBorder="1" applyAlignment="1">
      <alignment horizontal="left" vertical="center" wrapText="1"/>
    </xf>
    <xf numFmtId="0" fontId="57" fillId="13" borderId="2" xfId="0" applyFont="1" applyFill="1" applyBorder="1" applyAlignment="1">
      <alignment horizontal="center" vertical="center" wrapText="1"/>
    </xf>
    <xf numFmtId="0" fontId="57" fillId="13" borderId="19" xfId="0" applyFont="1" applyFill="1" applyBorder="1" applyAlignment="1">
      <alignment horizontal="center" vertical="center" wrapText="1"/>
    </xf>
    <xf numFmtId="0" fontId="56" fillId="10" borderId="2" xfId="0" applyFont="1" applyFill="1" applyBorder="1" applyAlignment="1">
      <alignment horizontal="center" vertical="center" shrinkToFit="1"/>
    </xf>
    <xf numFmtId="0" fontId="56" fillId="10" borderId="20" xfId="0" applyFont="1" applyFill="1" applyBorder="1" applyAlignment="1">
      <alignment horizontal="center" vertical="center" shrinkToFit="1"/>
    </xf>
    <xf numFmtId="49" fontId="58" fillId="12" borderId="1" xfId="0" applyNumberFormat="1" applyFont="1" applyFill="1" applyBorder="1" applyAlignment="1">
      <alignment vertical="center" wrapText="1"/>
    </xf>
    <xf numFmtId="0" fontId="57" fillId="13" borderId="21" xfId="0" applyFont="1" applyFill="1" applyBorder="1" applyAlignment="1">
      <alignment horizontal="center" vertical="center" wrapText="1"/>
    </xf>
    <xf numFmtId="0" fontId="56" fillId="10" borderId="21" xfId="0" applyFont="1" applyFill="1" applyBorder="1" applyAlignment="1">
      <alignment horizontal="center" vertical="center" shrinkToFit="1"/>
    </xf>
    <xf numFmtId="49" fontId="58" fillId="12" borderId="21" xfId="0" applyNumberFormat="1" applyFont="1" applyFill="1" applyBorder="1" applyAlignment="1">
      <alignment vertical="center" wrapText="1"/>
    </xf>
    <xf numFmtId="0" fontId="57" fillId="13" borderId="9" xfId="0" applyFont="1" applyFill="1" applyBorder="1" applyAlignment="1">
      <alignment horizontal="center" vertical="center" wrapText="1"/>
    </xf>
    <xf numFmtId="0" fontId="57" fillId="13" borderId="22" xfId="0" applyFont="1" applyFill="1" applyBorder="1" applyAlignment="1">
      <alignment horizontal="center" vertical="center" wrapText="1"/>
    </xf>
    <xf numFmtId="0" fontId="57" fillId="13" borderId="20" xfId="0" applyFont="1" applyFill="1" applyBorder="1" applyAlignment="1">
      <alignment horizontal="center" vertical="center" wrapText="1"/>
    </xf>
    <xf numFmtId="0" fontId="11" fillId="11" borderId="0" xfId="0" applyFont="1" applyFill="1" applyAlignment="1">
      <alignment vertical="center" wrapText="1"/>
    </xf>
    <xf numFmtId="0" fontId="56" fillId="10" borderId="23" xfId="0" applyFont="1" applyFill="1" applyBorder="1" applyAlignment="1">
      <alignment horizontal="center" vertical="center" shrinkToFit="1"/>
    </xf>
    <xf numFmtId="0" fontId="56" fillId="10" borderId="24" xfId="0" applyFont="1" applyFill="1" applyBorder="1" applyAlignment="1">
      <alignment horizontal="center" vertical="center" shrinkToFit="1"/>
    </xf>
    <xf numFmtId="0" fontId="8" fillId="11" borderId="9" xfId="0" applyFont="1" applyFill="1" applyBorder="1"/>
    <xf numFmtId="0" fontId="51" fillId="11" borderId="9" xfId="0" applyFont="1" applyFill="1" applyBorder="1"/>
    <xf numFmtId="0" fontId="59" fillId="9" borderId="3" xfId="0" applyFont="1" applyFill="1" applyBorder="1" applyAlignment="1">
      <alignment horizontal="left" vertical="center" wrapText="1"/>
    </xf>
    <xf numFmtId="0" fontId="60" fillId="9" borderId="3" xfId="0" applyFont="1" applyFill="1" applyBorder="1" applyAlignment="1">
      <alignment horizontal="left" vertical="center" wrapText="1"/>
    </xf>
    <xf numFmtId="0" fontId="19" fillId="9" borderId="3" xfId="0" applyFont="1" applyFill="1" applyBorder="1" applyAlignment="1">
      <alignment vertical="center" wrapText="1"/>
    </xf>
    <xf numFmtId="0" fontId="19" fillId="9" borderId="1" xfId="0" applyFont="1" applyFill="1" applyBorder="1" applyAlignment="1">
      <alignment vertical="center" wrapText="1"/>
    </xf>
    <xf numFmtId="0" fontId="0" fillId="9" borderId="4" xfId="0" applyFill="1" applyBorder="1"/>
    <xf numFmtId="0" fontId="59" fillId="9" borderId="9" xfId="0" applyFont="1" applyFill="1" applyBorder="1" applyAlignment="1">
      <alignment horizontal="left" vertical="center" wrapText="1"/>
    </xf>
    <xf numFmtId="0" fontId="0" fillId="9" borderId="0" xfId="0" applyFill="1"/>
    <xf numFmtId="0" fontId="4" fillId="2" borderId="1" xfId="0" applyFont="1" applyFill="1" applyBorder="1" applyAlignment="1">
      <alignment horizontal="justify" vertical="center" wrapText="1"/>
    </xf>
    <xf numFmtId="0" fontId="4" fillId="9" borderId="0" xfId="0" applyFont="1" applyFill="1" applyAlignment="1">
      <alignment horizontal="justify" vertical="center" wrapText="1"/>
    </xf>
    <xf numFmtId="0" fontId="4" fillId="9" borderId="0" xfId="0" applyFont="1" applyFill="1" applyAlignment="1">
      <alignment vertical="center" wrapText="1"/>
    </xf>
    <xf numFmtId="0" fontId="19" fillId="9" borderId="14" xfId="0" applyFont="1" applyFill="1" applyBorder="1" applyAlignment="1">
      <alignment vertical="center"/>
    </xf>
    <xf numFmtId="0" fontId="4" fillId="2" borderId="6" xfId="0" applyFont="1" applyFill="1" applyBorder="1" applyAlignment="1">
      <alignment horizontal="justify" vertical="center" wrapText="1"/>
    </xf>
    <xf numFmtId="0" fontId="4" fillId="9" borderId="12" xfId="0" applyFont="1" applyFill="1" applyBorder="1" applyAlignment="1">
      <alignment horizontal="justify" vertical="center" wrapText="1"/>
    </xf>
    <xf numFmtId="0" fontId="8" fillId="9" borderId="14" xfId="0" applyFont="1" applyFill="1" applyBorder="1"/>
    <xf numFmtId="0" fontId="4" fillId="9" borderId="12" xfId="0" applyFont="1" applyFill="1" applyBorder="1" applyAlignment="1">
      <alignment horizontal="left" vertical="center" wrapText="1" indent="1"/>
    </xf>
    <xf numFmtId="0" fontId="4" fillId="9" borderId="0" xfId="0" applyFont="1" applyFill="1" applyAlignment="1">
      <alignment horizontal="left" vertical="center" wrapText="1" indent="1"/>
    </xf>
    <xf numFmtId="0" fontId="39" fillId="9" borderId="14" xfId="0" applyFont="1" applyFill="1" applyBorder="1" applyAlignment="1">
      <alignment vertical="center"/>
    </xf>
    <xf numFmtId="4" fontId="65" fillId="9" borderId="3" xfId="0" applyNumberFormat="1" applyFont="1" applyFill="1" applyBorder="1" applyAlignment="1">
      <alignment vertical="center" wrapText="1"/>
    </xf>
    <xf numFmtId="0" fontId="3" fillId="11" borderId="9" xfId="0" applyFont="1" applyFill="1" applyBorder="1" applyAlignment="1">
      <alignment vertical="center"/>
    </xf>
    <xf numFmtId="4" fontId="65" fillId="9" borderId="2" xfId="0" applyNumberFormat="1" applyFont="1" applyFill="1" applyBorder="1" applyAlignment="1">
      <alignment vertical="center" wrapText="1"/>
    </xf>
    <xf numFmtId="0" fontId="0" fillId="9" borderId="11" xfId="0" applyFill="1" applyBorder="1" applyAlignment="1">
      <alignment horizontal="left" vertical="center" wrapText="1" indent="1"/>
    </xf>
    <xf numFmtId="0" fontId="0" fillId="9" borderId="4" xfId="0" applyFill="1" applyBorder="1" applyAlignment="1">
      <alignment horizontal="left" vertical="center" wrapText="1" indent="1"/>
    </xf>
    <xf numFmtId="0" fontId="0" fillId="9" borderId="12" xfId="0" applyFill="1" applyBorder="1" applyAlignment="1">
      <alignment horizontal="left" vertical="center" wrapText="1"/>
    </xf>
    <xf numFmtId="0" fontId="0" fillId="9" borderId="0" xfId="0" applyFill="1" applyAlignment="1">
      <alignment horizontal="left" vertical="center" wrapText="1"/>
    </xf>
    <xf numFmtId="0" fontId="0" fillId="9" borderId="0" xfId="0" applyFill="1" applyAlignment="1">
      <alignment horizontal="left" vertical="center" wrapText="1" indent="1"/>
    </xf>
    <xf numFmtId="0" fontId="0" fillId="9" borderId="12" xfId="0" applyFill="1" applyBorder="1" applyAlignment="1">
      <alignment horizontal="left" vertical="center" wrapText="1" indent="1"/>
    </xf>
    <xf numFmtId="0" fontId="18" fillId="11" borderId="0" xfId="0" applyFont="1" applyFill="1" applyAlignment="1">
      <alignment wrapText="1"/>
    </xf>
    <xf numFmtId="0" fontId="59" fillId="9" borderId="9" xfId="0" applyFont="1" applyFill="1" applyBorder="1" applyAlignment="1">
      <alignment vertical="center" wrapText="1"/>
    </xf>
    <xf numFmtId="0" fontId="59" fillId="9" borderId="3" xfId="0" applyFont="1" applyFill="1" applyBorder="1" applyAlignment="1">
      <alignment wrapText="1"/>
    </xf>
    <xf numFmtId="0" fontId="60" fillId="9" borderId="3" xfId="0" applyFont="1" applyFill="1" applyBorder="1"/>
    <xf numFmtId="0" fontId="59" fillId="9" borderId="2" xfId="0" applyFont="1" applyFill="1" applyBorder="1" applyAlignment="1">
      <alignment horizontal="left" vertical="center" wrapText="1" indent="1"/>
    </xf>
    <xf numFmtId="0" fontId="56" fillId="10" borderId="16" xfId="0" applyFont="1" applyFill="1" applyBorder="1" applyAlignment="1">
      <alignment horizontal="center" vertical="center" shrinkToFit="1"/>
    </xf>
    <xf numFmtId="0" fontId="0" fillId="9" borderId="11" xfId="0" applyFill="1" applyBorder="1"/>
    <xf numFmtId="0" fontId="0" fillId="9" borderId="0" xfId="0" applyFill="1" applyAlignment="1">
      <alignment horizontal="center"/>
    </xf>
    <xf numFmtId="0" fontId="57" fillId="13" borderId="11" xfId="0" applyFont="1" applyFill="1" applyBorder="1" applyAlignment="1">
      <alignment vertical="center" wrapText="1"/>
    </xf>
    <xf numFmtId="0" fontId="0" fillId="11" borderId="4" xfId="0" applyFill="1" applyBorder="1" applyAlignment="1">
      <alignment horizontal="center"/>
    </xf>
    <xf numFmtId="0" fontId="0" fillId="11" borderId="9" xfId="0" applyFill="1" applyBorder="1" applyAlignment="1">
      <alignment horizontal="center"/>
    </xf>
    <xf numFmtId="0" fontId="0" fillId="11" borderId="0" xfId="0" applyFill="1" applyAlignment="1">
      <alignment horizontal="center"/>
    </xf>
    <xf numFmtId="0" fontId="57" fillId="13" borderId="12" xfId="0" applyFont="1" applyFill="1" applyBorder="1" applyAlignment="1">
      <alignment vertical="center" wrapText="1"/>
    </xf>
    <xf numFmtId="0" fontId="59" fillId="9" borderId="0" xfId="0" applyFont="1" applyFill="1" applyAlignment="1">
      <alignment horizontal="left" vertical="center" wrapText="1"/>
    </xf>
    <xf numFmtId="0" fontId="57" fillId="13" borderId="14" xfId="0" applyFont="1" applyFill="1" applyBorder="1" applyAlignment="1">
      <alignment horizontal="center" vertical="center" wrapText="1"/>
    </xf>
    <xf numFmtId="0" fontId="59" fillId="9" borderId="12" xfId="0" applyFont="1" applyFill="1" applyBorder="1" applyAlignment="1">
      <alignment horizontal="left" vertical="center" wrapText="1"/>
    </xf>
    <xf numFmtId="0" fontId="57" fillId="13" borderId="5" xfId="0" applyFont="1" applyFill="1" applyBorder="1" applyAlignment="1">
      <alignment horizontal="center" vertical="center" wrapText="1"/>
    </xf>
    <xf numFmtId="0" fontId="56" fillId="10" borderId="11" xfId="0" applyFont="1" applyFill="1" applyBorder="1" applyAlignment="1">
      <alignment horizontal="center" vertical="center" shrinkToFit="1"/>
    </xf>
    <xf numFmtId="0" fontId="57" fillId="11" borderId="4" xfId="0" applyFont="1" applyFill="1" applyBorder="1" applyAlignment="1">
      <alignment vertical="center" wrapText="1"/>
    </xf>
    <xf numFmtId="0" fontId="57" fillId="13" borderId="25" xfId="0" applyFont="1" applyFill="1" applyBorder="1" applyAlignment="1">
      <alignment horizontal="center" vertical="center" wrapText="1"/>
    </xf>
    <xf numFmtId="0" fontId="57" fillId="13" borderId="15" xfId="0" applyFont="1" applyFill="1" applyBorder="1" applyAlignment="1">
      <alignment horizontal="center" vertical="center" wrapText="1"/>
    </xf>
    <xf numFmtId="0" fontId="0" fillId="11" borderId="12" xfId="0" applyFill="1" applyBorder="1" applyAlignment="1">
      <alignment horizontal="center"/>
    </xf>
    <xf numFmtId="49" fontId="57" fillId="11" borderId="11" xfId="0" applyNumberFormat="1" applyFont="1" applyFill="1" applyBorder="1" applyAlignment="1">
      <alignment horizontal="center" vertical="center" wrapText="1"/>
    </xf>
    <xf numFmtId="0" fontId="57" fillId="11" borderId="6" xfId="0" applyFont="1" applyFill="1" applyBorder="1" applyAlignment="1">
      <alignment vertical="center" wrapText="1"/>
    </xf>
    <xf numFmtId="0" fontId="57" fillId="11" borderId="15" xfId="0" applyFont="1" applyFill="1" applyBorder="1" applyAlignment="1">
      <alignment vertical="center" wrapText="1"/>
    </xf>
    <xf numFmtId="0" fontId="57" fillId="13" borderId="15" xfId="0" applyFont="1" applyFill="1" applyBorder="1" applyAlignment="1">
      <alignment vertical="center" wrapText="1"/>
    </xf>
    <xf numFmtId="0" fontId="66" fillId="9" borderId="4" xfId="0" applyFont="1" applyFill="1" applyBorder="1"/>
    <xf numFmtId="0" fontId="66" fillId="9" borderId="11" xfId="0" applyFont="1" applyFill="1" applyBorder="1"/>
    <xf numFmtId="3" fontId="61" fillId="0" borderId="14" xfId="0" applyNumberFormat="1" applyFont="1" applyBorder="1" applyAlignment="1">
      <alignment horizontal="right" vertical="center"/>
    </xf>
    <xf numFmtId="0" fontId="56" fillId="10" borderId="13" xfId="0" applyFont="1" applyFill="1" applyBorder="1" applyAlignment="1">
      <alignment horizontal="center" vertical="center" shrinkToFit="1"/>
    </xf>
    <xf numFmtId="9" fontId="57" fillId="13" borderId="2" xfId="1" applyFont="1" applyFill="1" applyBorder="1" applyAlignment="1">
      <alignment horizontal="center" vertical="center" wrapText="1"/>
    </xf>
    <xf numFmtId="0" fontId="59" fillId="9" borderId="4" xfId="0" applyFont="1" applyFill="1" applyBorder="1" applyAlignment="1">
      <alignment vertical="center"/>
    </xf>
    <xf numFmtId="0" fontId="61" fillId="0" borderId="0" xfId="0" applyFont="1"/>
    <xf numFmtId="0" fontId="8" fillId="11" borderId="11" xfId="0" applyFont="1" applyFill="1" applyBorder="1"/>
    <xf numFmtId="0" fontId="8" fillId="11" borderId="12" xfId="0" applyFont="1" applyFill="1" applyBorder="1"/>
    <xf numFmtId="0" fontId="19" fillId="11" borderId="10" xfId="4" applyFont="1" applyFill="1" applyBorder="1" applyAlignment="1">
      <alignment horizontal="left" vertical="center"/>
    </xf>
    <xf numFmtId="0" fontId="67" fillId="10" borderId="1" xfId="0" applyFont="1" applyFill="1" applyBorder="1" applyAlignment="1">
      <alignment horizontal="left" vertical="center" wrapText="1"/>
    </xf>
    <xf numFmtId="0" fontId="8" fillId="11" borderId="12" xfId="0" applyFont="1" applyFill="1" applyBorder="1" applyAlignment="1">
      <alignment horizontal="left"/>
    </xf>
    <xf numFmtId="0" fontId="0" fillId="11" borderId="10" xfId="0" applyFill="1" applyBorder="1"/>
    <xf numFmtId="0" fontId="68" fillId="9" borderId="2" xfId="0" applyFont="1" applyFill="1" applyBorder="1" applyAlignment="1">
      <alignment vertical="center" wrapText="1"/>
    </xf>
    <xf numFmtId="0" fontId="68" fillId="9" borderId="1" xfId="0" applyFont="1" applyFill="1" applyBorder="1" applyAlignment="1">
      <alignment vertical="center" wrapText="1"/>
    </xf>
    <xf numFmtId="0" fontId="68" fillId="9" borderId="3" xfId="0" applyFont="1" applyFill="1" applyBorder="1" applyAlignment="1">
      <alignment vertical="center" wrapText="1"/>
    </xf>
    <xf numFmtId="0" fontId="59" fillId="9" borderId="4" xfId="0" applyFont="1" applyFill="1" applyBorder="1" applyAlignment="1">
      <alignment vertical="center" wrapText="1"/>
    </xf>
    <xf numFmtId="0" fontId="59" fillId="9" borderId="14" xfId="0" applyFont="1" applyFill="1" applyBorder="1" applyAlignment="1">
      <alignment vertical="center"/>
    </xf>
    <xf numFmtId="0" fontId="57" fillId="13" borderId="6" xfId="0" applyFont="1" applyFill="1" applyBorder="1" applyAlignment="1">
      <alignment vertical="center" wrapText="1"/>
    </xf>
    <xf numFmtId="4" fontId="58" fillId="0" borderId="9" xfId="0" applyNumberFormat="1" applyFont="1" applyBorder="1" applyAlignment="1">
      <alignment vertical="center" wrapText="1"/>
    </xf>
    <xf numFmtId="4" fontId="58" fillId="9" borderId="1" xfId="0" applyNumberFormat="1" applyFont="1" applyFill="1" applyBorder="1" applyAlignment="1">
      <alignment vertical="center" wrapText="1"/>
    </xf>
    <xf numFmtId="3" fontId="62" fillId="14" borderId="2" xfId="6" applyFont="1" applyFill="1" applyBorder="1" applyAlignment="1">
      <alignment horizontal="right" vertical="center" wrapText="1"/>
      <protection locked="0"/>
    </xf>
    <xf numFmtId="3" fontId="62" fillId="14" borderId="20" xfId="6" applyFont="1" applyFill="1" applyBorder="1" applyAlignment="1">
      <alignment horizontal="right" vertical="center" wrapText="1"/>
      <protection locked="0"/>
    </xf>
    <xf numFmtId="3" fontId="62" fillId="14" borderId="14" xfId="6" applyFont="1" applyFill="1" applyAlignment="1">
      <alignment horizontal="right" vertical="center" wrapText="1"/>
      <protection locked="0"/>
    </xf>
    <xf numFmtId="3" fontId="62" fillId="14" borderId="21" xfId="6" applyFont="1" applyFill="1" applyBorder="1" applyAlignment="1">
      <alignment horizontal="right" vertical="center" wrapText="1"/>
      <protection locked="0"/>
    </xf>
    <xf numFmtId="3" fontId="62" fillId="14" borderId="1" xfId="6" applyFont="1" applyFill="1" applyBorder="1" applyAlignment="1">
      <alignment horizontal="right" vertical="center" wrapText="1"/>
      <protection locked="0"/>
    </xf>
    <xf numFmtId="10" fontId="62" fillId="14" borderId="14" xfId="1" applyNumberFormat="1" applyFont="1" applyFill="1" applyBorder="1" applyAlignment="1" applyProtection="1">
      <alignment horizontal="right" vertical="center" wrapText="1"/>
      <protection locked="0"/>
    </xf>
    <xf numFmtId="0" fontId="8" fillId="11" borderId="10" xfId="0" applyFont="1" applyFill="1" applyBorder="1" applyAlignment="1">
      <alignment vertical="center"/>
    </xf>
    <xf numFmtId="0" fontId="59" fillId="9" borderId="1" xfId="0" applyFont="1" applyFill="1" applyBorder="1" applyAlignment="1">
      <alignment horizontal="left" vertical="center" indent="1"/>
    </xf>
    <xf numFmtId="0" fontId="59" fillId="9" borderId="13" xfId="0" applyFont="1" applyFill="1" applyBorder="1" applyAlignment="1">
      <alignment vertical="center"/>
    </xf>
    <xf numFmtId="49" fontId="57" fillId="11" borderId="8" xfId="0" applyNumberFormat="1" applyFont="1" applyFill="1" applyBorder="1" applyAlignment="1">
      <alignment vertical="center"/>
    </xf>
    <xf numFmtId="49" fontId="57" fillId="11" borderId="11" xfId="0" applyNumberFormat="1" applyFont="1" applyFill="1" applyBorder="1" applyAlignment="1">
      <alignment vertical="center"/>
    </xf>
    <xf numFmtId="0" fontId="59" fillId="9" borderId="14" xfId="0" applyFont="1" applyFill="1" applyBorder="1" applyAlignment="1">
      <alignment horizontal="left" vertical="center" indent="1"/>
    </xf>
    <xf numFmtId="0" fontId="8" fillId="11" borderId="15" xfId="0" applyFont="1" applyFill="1" applyBorder="1"/>
    <xf numFmtId="0" fontId="59" fillId="9" borderId="16" xfId="0" applyFont="1" applyFill="1" applyBorder="1" applyAlignment="1">
      <alignment horizontal="center" vertical="center" wrapText="1"/>
    </xf>
    <xf numFmtId="49" fontId="57" fillId="11" borderId="11" xfId="0" applyNumberFormat="1" applyFont="1" applyFill="1" applyBorder="1" applyAlignment="1">
      <alignment horizontal="left" vertical="center"/>
    </xf>
    <xf numFmtId="0" fontId="60" fillId="9" borderId="9" xfId="0" applyFont="1" applyFill="1" applyBorder="1" applyAlignment="1">
      <alignment vertical="center" wrapText="1"/>
    </xf>
    <xf numFmtId="0" fontId="60" fillId="9" borderId="10" xfId="0" applyFont="1" applyFill="1" applyBorder="1" applyAlignment="1">
      <alignment vertical="center" wrapText="1"/>
    </xf>
    <xf numFmtId="0" fontId="59" fillId="9" borderId="2" xfId="0" applyFont="1" applyFill="1" applyBorder="1" applyAlignment="1">
      <alignment horizontal="left" vertical="top" wrapText="1"/>
    </xf>
    <xf numFmtId="0" fontId="68" fillId="9" borderId="14" xfId="0" applyFont="1" applyFill="1" applyBorder="1" applyAlignment="1">
      <alignment vertical="center" wrapText="1"/>
    </xf>
    <xf numFmtId="0" fontId="61" fillId="0" borderId="0" xfId="0" applyFont="1" applyAlignment="1">
      <alignment horizontal="left" indent="1"/>
    </xf>
    <xf numFmtId="0" fontId="61" fillId="0" borderId="0" xfId="0" applyFont="1" applyAlignment="1">
      <alignment horizontal="left"/>
    </xf>
    <xf numFmtId="0" fontId="61" fillId="0" borderId="0" xfId="0" applyFont="1" applyAlignment="1">
      <alignment horizontal="right"/>
    </xf>
    <xf numFmtId="0" fontId="58" fillId="0" borderId="0" xfId="0" applyFont="1"/>
    <xf numFmtId="0" fontId="73" fillId="0" borderId="0" xfId="0" applyFont="1"/>
    <xf numFmtId="0" fontId="61" fillId="0" borderId="0" xfId="0" applyFont="1" applyAlignment="1">
      <alignment horizontal="center" wrapText="1"/>
    </xf>
    <xf numFmtId="0" fontId="66" fillId="0" borderId="0" xfId="0" applyFont="1" applyAlignment="1">
      <alignment horizontal="right" vertical="center"/>
    </xf>
    <xf numFmtId="0" fontId="74" fillId="0" borderId="0" xfId="0" applyFont="1" applyAlignment="1">
      <alignment horizontal="right"/>
    </xf>
    <xf numFmtId="0" fontId="77" fillId="0" borderId="14" xfId="0" applyFont="1" applyBorder="1" applyAlignment="1">
      <alignment horizontal="left" vertical="center"/>
    </xf>
    <xf numFmtId="0" fontId="71" fillId="0" borderId="0" xfId="0" applyFont="1" applyAlignment="1">
      <alignment horizontal="left" vertical="center" wrapText="1"/>
    </xf>
    <xf numFmtId="0" fontId="78" fillId="0" borderId="0" xfId="0" applyFont="1" applyAlignment="1">
      <alignment horizontal="right" vertical="center"/>
    </xf>
    <xf numFmtId="0" fontId="78" fillId="0" borderId="0" xfId="0" applyFont="1" applyAlignment="1">
      <alignment horizontal="center" vertical="center" wrapText="1"/>
    </xf>
    <xf numFmtId="0" fontId="71" fillId="0" borderId="0" xfId="0" applyFont="1" applyAlignment="1">
      <alignment horizontal="left" vertical="center"/>
    </xf>
    <xf numFmtId="0" fontId="75" fillId="11" borderId="5" xfId="0" applyFont="1" applyFill="1" applyBorder="1" applyAlignment="1">
      <alignment horizontal="left" vertical="top"/>
    </xf>
    <xf numFmtId="0" fontId="76" fillId="11" borderId="6" xfId="0" applyFont="1" applyFill="1" applyBorder="1" applyAlignment="1">
      <alignment horizontal="left" vertical="top"/>
    </xf>
    <xf numFmtId="0" fontId="75" fillId="11" borderId="6" xfId="0" applyFont="1" applyFill="1" applyBorder="1" applyAlignment="1">
      <alignment horizontal="right" vertical="top"/>
    </xf>
    <xf numFmtId="0" fontId="75" fillId="11" borderId="6" xfId="0" applyFont="1" applyFill="1" applyBorder="1" applyAlignment="1">
      <alignment horizontal="left" vertical="top"/>
    </xf>
    <xf numFmtId="0" fontId="75" fillId="11" borderId="6" xfId="0" applyFont="1" applyFill="1" applyBorder="1" applyAlignment="1">
      <alignment horizontal="left" vertical="top" wrapText="1" indent="1"/>
    </xf>
    <xf numFmtId="0" fontId="75" fillId="11" borderId="6" xfId="0" applyFont="1" applyFill="1" applyBorder="1" applyAlignment="1">
      <alignment horizontal="left" vertical="top" wrapText="1"/>
    </xf>
    <xf numFmtId="0" fontId="75" fillId="11" borderId="4" xfId="0" applyFont="1" applyFill="1" applyBorder="1" applyAlignment="1">
      <alignment horizontal="left" vertical="top" wrapText="1"/>
    </xf>
    <xf numFmtId="0" fontId="71" fillId="14" borderId="0" xfId="0" applyFont="1" applyFill="1" applyAlignment="1">
      <alignment horizontal="left" vertical="center" indent="1"/>
    </xf>
    <xf numFmtId="0" fontId="71" fillId="14" borderId="7" xfId="0" applyFont="1" applyFill="1" applyBorder="1" applyAlignment="1">
      <alignment horizontal="center" vertical="center"/>
    </xf>
    <xf numFmtId="0" fontId="80" fillId="14" borderId="18" xfId="0" applyFont="1" applyFill="1" applyBorder="1" applyAlignment="1">
      <alignment horizontal="center" vertical="center"/>
    </xf>
    <xf numFmtId="0" fontId="81" fillId="14" borderId="18" xfId="0" applyFont="1" applyFill="1" applyBorder="1" applyAlignment="1">
      <alignment horizontal="left" vertical="center" wrapText="1"/>
    </xf>
    <xf numFmtId="0" fontId="64" fillId="11" borderId="4" xfId="0" applyFont="1" applyFill="1" applyBorder="1" applyAlignment="1">
      <alignment horizontal="center"/>
    </xf>
    <xf numFmtId="3" fontId="82" fillId="0" borderId="14" xfId="0" applyNumberFormat="1" applyFont="1" applyBorder="1" applyAlignment="1">
      <alignment horizontal="right" vertical="center" wrapText="1"/>
    </xf>
    <xf numFmtId="3" fontId="26" fillId="9" borderId="3" xfId="0" applyNumberFormat="1" applyFont="1" applyFill="1" applyBorder="1" applyAlignment="1">
      <alignment horizontal="right" vertical="center"/>
    </xf>
    <xf numFmtId="3" fontId="26" fillId="9" borderId="1" xfId="0" applyNumberFormat="1" applyFont="1" applyFill="1" applyBorder="1" applyAlignment="1">
      <alignment horizontal="right" vertical="center"/>
    </xf>
    <xf numFmtId="10" fontId="82" fillId="0" borderId="14" xfId="1" applyNumberFormat="1" applyFont="1" applyBorder="1" applyAlignment="1">
      <alignment horizontal="right" vertical="center" wrapText="1"/>
    </xf>
    <xf numFmtId="10" fontId="82" fillId="0" borderId="14" xfId="0" applyNumberFormat="1" applyFont="1" applyBorder="1" applyAlignment="1">
      <alignment horizontal="right" vertical="center" wrapText="1"/>
    </xf>
    <xf numFmtId="0" fontId="82" fillId="0" borderId="14" xfId="6" applyNumberFormat="1" applyFont="1" applyFill="1" applyAlignment="1">
      <alignment horizontal="left" vertical="center"/>
      <protection locked="0"/>
    </xf>
    <xf numFmtId="0" fontId="82" fillId="0" borderId="14" xfId="6" applyNumberFormat="1" applyFont="1" applyFill="1" applyAlignment="1">
      <alignment horizontal="left" vertical="center" wrapText="1"/>
      <protection locked="0"/>
    </xf>
    <xf numFmtId="10" fontId="82" fillId="0" borderId="2" xfId="1" applyNumberFormat="1" applyFont="1" applyBorder="1" applyAlignment="1">
      <alignment horizontal="right" vertical="center" wrapText="1"/>
    </xf>
    <xf numFmtId="0" fontId="58" fillId="0" borderId="14" xfId="0" applyFont="1" applyBorder="1" applyAlignment="1">
      <alignment vertical="center" wrapText="1"/>
    </xf>
    <xf numFmtId="0" fontId="82" fillId="0" borderId="14" xfId="0" applyFont="1" applyBorder="1" applyAlignment="1">
      <alignment vertical="center" wrapText="1"/>
    </xf>
    <xf numFmtId="3" fontId="58" fillId="0" borderId="14" xfId="0" applyNumberFormat="1" applyFont="1" applyBorder="1" applyAlignment="1">
      <alignment horizontal="right" vertical="center" wrapText="1"/>
    </xf>
    <xf numFmtId="3" fontId="82" fillId="0" borderId="14" xfId="0" applyNumberFormat="1" applyFont="1" applyBorder="1" applyAlignment="1">
      <alignment horizontal="right" vertical="center"/>
    </xf>
    <xf numFmtId="0" fontId="82" fillId="0" borderId="14" xfId="0" applyFont="1" applyBorder="1" applyAlignment="1">
      <alignment horizontal="left" vertical="center" wrapText="1" indent="1"/>
    </xf>
    <xf numFmtId="0" fontId="84" fillId="0" borderId="14" xfId="0" applyFont="1" applyBorder="1" applyAlignment="1">
      <alignment horizontal="left" vertical="center" wrapText="1" indent="1"/>
    </xf>
    <xf numFmtId="0" fontId="26" fillId="9" borderId="14" xfId="0" applyFont="1" applyFill="1" applyBorder="1" applyAlignment="1">
      <alignment vertical="center"/>
    </xf>
    <xf numFmtId="0" fontId="26" fillId="9" borderId="14" xfId="0" applyFont="1" applyFill="1" applyBorder="1" applyAlignment="1">
      <alignment horizontal="left" vertical="center" indent="1"/>
    </xf>
    <xf numFmtId="0" fontId="84" fillId="9" borderId="14" xfId="0" applyFont="1" applyFill="1" applyBorder="1" applyAlignment="1">
      <alignment vertical="center"/>
    </xf>
    <xf numFmtId="0" fontId="84" fillId="9" borderId="14" xfId="0" applyFont="1" applyFill="1" applyBorder="1" applyAlignment="1">
      <alignment horizontal="left" vertical="center" indent="1"/>
    </xf>
    <xf numFmtId="0" fontId="85" fillId="9" borderId="14" xfId="0" applyFont="1" applyFill="1" applyBorder="1"/>
    <xf numFmtId="0" fontId="85" fillId="9" borderId="14" xfId="0" applyFont="1" applyFill="1" applyBorder="1" applyAlignment="1">
      <alignment horizontal="left" indent="1"/>
    </xf>
    <xf numFmtId="10" fontId="82" fillId="0" borderId="14" xfId="1" applyNumberFormat="1" applyFont="1" applyBorder="1" applyAlignment="1">
      <alignment horizontal="right" vertical="center"/>
    </xf>
    <xf numFmtId="3" fontId="82" fillId="0" borderId="16" xfId="0" applyNumberFormat="1" applyFont="1" applyBorder="1" applyAlignment="1">
      <alignment vertical="center"/>
    </xf>
    <xf numFmtId="0" fontId="86" fillId="9" borderId="14" xfId="0" applyFont="1" applyFill="1" applyBorder="1" applyAlignment="1">
      <alignment vertical="center"/>
    </xf>
    <xf numFmtId="0" fontId="86" fillId="9" borderId="14" xfId="0" applyFont="1" applyFill="1" applyBorder="1" applyAlignment="1">
      <alignment horizontal="left" vertical="center" indent="1"/>
    </xf>
    <xf numFmtId="0" fontId="69" fillId="0" borderId="14" xfId="0" applyFont="1" applyBorder="1" applyAlignment="1">
      <alignment horizontal="center" vertical="center" wrapText="1"/>
    </xf>
    <xf numFmtId="3" fontId="24" fillId="0" borderId="14" xfId="6" applyFont="1" applyFill="1" applyAlignment="1">
      <alignment horizontal="left" vertical="center" shrinkToFit="1"/>
      <protection locked="0"/>
    </xf>
    <xf numFmtId="3" fontId="82" fillId="0" borderId="2" xfId="6" applyFont="1" applyFill="1" applyBorder="1" applyAlignment="1">
      <alignment horizontal="right" vertical="center" wrapText="1"/>
      <protection locked="0"/>
    </xf>
    <xf numFmtId="3" fontId="82" fillId="0" borderId="20" xfId="6" applyFont="1" applyFill="1" applyBorder="1" applyAlignment="1">
      <alignment horizontal="right" vertical="center" wrapText="1"/>
      <protection locked="0"/>
    </xf>
    <xf numFmtId="3" fontId="82" fillId="0" borderId="14" xfId="6" applyFont="1" applyFill="1" applyAlignment="1">
      <alignment horizontal="right" vertical="center" wrapText="1"/>
      <protection locked="0"/>
    </xf>
    <xf numFmtId="3" fontId="82" fillId="0" borderId="14" xfId="6" quotePrefix="1" applyFont="1" applyFill="1" applyAlignment="1">
      <alignment horizontal="right" vertical="center" wrapText="1"/>
      <protection locked="0"/>
    </xf>
    <xf numFmtId="3" fontId="82" fillId="0" borderId="21" xfId="6" applyFont="1" applyFill="1" applyBorder="1" applyAlignment="1">
      <alignment horizontal="right" vertical="center" wrapText="1"/>
      <protection locked="0"/>
    </xf>
    <xf numFmtId="3" fontId="82" fillId="0" borderId="1" xfId="6" applyFont="1" applyFill="1" applyBorder="1" applyAlignment="1">
      <alignment horizontal="right" vertical="center" wrapText="1"/>
      <protection locked="0"/>
    </xf>
    <xf numFmtId="10" fontId="82" fillId="0" borderId="14" xfId="1" applyNumberFormat="1" applyFont="1" applyFill="1" applyBorder="1" applyAlignment="1" applyProtection="1">
      <alignment horizontal="right" vertical="center" wrapText="1"/>
      <protection locked="0"/>
    </xf>
    <xf numFmtId="3" fontId="82" fillId="0" borderId="14" xfId="6" applyFont="1" applyFill="1">
      <alignment horizontal="right" vertical="center"/>
      <protection locked="0"/>
    </xf>
    <xf numFmtId="4" fontId="82" fillId="0" borderId="2" xfId="1" applyNumberFormat="1" applyFont="1" applyBorder="1" applyAlignment="1">
      <alignment horizontal="right" vertical="center" wrapText="1"/>
    </xf>
    <xf numFmtId="4" fontId="82" fillId="0" borderId="20" xfId="1" applyNumberFormat="1" applyFont="1" applyBorder="1" applyAlignment="1">
      <alignment horizontal="right" vertical="center" wrapText="1"/>
    </xf>
    <xf numFmtId="10" fontId="82" fillId="0" borderId="20" xfId="1" applyNumberFormat="1" applyFont="1" applyBorder="1" applyAlignment="1">
      <alignment horizontal="right" vertical="center" wrapText="1"/>
    </xf>
    <xf numFmtId="3" fontId="58" fillId="0" borderId="14" xfId="0" quotePrefix="1" applyNumberFormat="1" applyFont="1" applyBorder="1" applyAlignment="1">
      <alignment horizontal="right" vertical="center" wrapText="1"/>
    </xf>
    <xf numFmtId="3" fontId="58" fillId="0" borderId="14" xfId="0" applyNumberFormat="1" applyFont="1" applyBorder="1" applyAlignment="1">
      <alignment horizontal="right" vertical="center"/>
    </xf>
    <xf numFmtId="3" fontId="58" fillId="7" borderId="14" xfId="0" applyNumberFormat="1" applyFont="1" applyFill="1" applyBorder="1" applyAlignment="1">
      <alignment vertical="center" wrapText="1"/>
    </xf>
    <xf numFmtId="0" fontId="65" fillId="9" borderId="9" xfId="0" applyFont="1" applyFill="1" applyBorder="1" applyAlignment="1">
      <alignment vertical="center" wrapText="1"/>
    </xf>
    <xf numFmtId="0" fontId="58" fillId="4" borderId="14" xfId="0" applyFont="1" applyFill="1" applyBorder="1"/>
    <xf numFmtId="3" fontId="58" fillId="8" borderId="14" xfId="0" applyNumberFormat="1" applyFont="1" applyFill="1" applyBorder="1" applyAlignment="1">
      <alignment horizontal="right" vertical="center" wrapText="1"/>
    </xf>
    <xf numFmtId="4" fontId="58" fillId="4" borderId="14" xfId="0" applyNumberFormat="1" applyFont="1" applyFill="1" applyBorder="1"/>
    <xf numFmtId="4" fontId="58" fillId="4" borderId="16" xfId="0" applyNumberFormat="1" applyFont="1" applyFill="1" applyBorder="1"/>
    <xf numFmtId="3" fontId="58" fillId="8" borderId="16" xfId="0" applyNumberFormat="1" applyFont="1" applyFill="1" applyBorder="1" applyAlignment="1">
      <alignment horizontal="right" vertical="center" wrapText="1"/>
    </xf>
    <xf numFmtId="0" fontId="65" fillId="9" borderId="10" xfId="0" applyFont="1" applyFill="1" applyBorder="1" applyAlignment="1">
      <alignment vertical="center" wrapText="1"/>
    </xf>
    <xf numFmtId="3" fontId="58" fillId="0" borderId="14" xfId="0" applyNumberFormat="1" applyFont="1" applyBorder="1" applyAlignment="1">
      <alignment vertical="center" wrapText="1"/>
    </xf>
    <xf numFmtId="10" fontId="58" fillId="0" borderId="14" xfId="1" applyNumberFormat="1" applyFont="1" applyBorder="1" applyAlignment="1">
      <alignment horizontal="right" vertical="center"/>
    </xf>
    <xf numFmtId="10" fontId="58" fillId="0" borderId="14" xfId="0" applyNumberFormat="1" applyFont="1" applyBorder="1" applyAlignment="1">
      <alignment horizontal="right" vertical="center"/>
    </xf>
    <xf numFmtId="0" fontId="82" fillId="7" borderId="14" xfId="0" applyFont="1" applyFill="1" applyBorder="1" applyAlignment="1">
      <alignment horizontal="center" vertical="center" wrapText="1"/>
    </xf>
    <xf numFmtId="0" fontId="82" fillId="0" borderId="14" xfId="0" applyFont="1" applyBorder="1" applyAlignment="1">
      <alignment horizontal="center" vertical="center" wrapText="1"/>
    </xf>
    <xf numFmtId="0" fontId="58" fillId="0" borderId="14" xfId="0" applyFont="1" applyBorder="1" applyAlignment="1">
      <alignment horizontal="left" vertical="center" wrapText="1"/>
    </xf>
    <xf numFmtId="0" fontId="65" fillId="9" borderId="14" xfId="0" applyFont="1" applyFill="1" applyBorder="1" applyAlignment="1">
      <alignment vertical="center" wrapText="1"/>
    </xf>
    <xf numFmtId="0" fontId="70" fillId="0" borderId="14" xfId="0" applyFont="1" applyBorder="1" applyAlignment="1">
      <alignment horizontal="center" vertical="center" wrapText="1"/>
    </xf>
    <xf numFmtId="10" fontId="85" fillId="8" borderId="14" xfId="0" applyNumberFormat="1" applyFont="1" applyFill="1" applyBorder="1" applyAlignment="1">
      <alignment horizontal="right" vertical="center" wrapText="1"/>
    </xf>
    <xf numFmtId="3" fontId="85" fillId="0" borderId="14" xfId="0" applyNumberFormat="1" applyFont="1" applyBorder="1" applyAlignment="1">
      <alignment horizontal="right" vertical="center" wrapText="1"/>
    </xf>
    <xf numFmtId="10" fontId="85" fillId="0" borderId="14" xfId="1" applyNumberFormat="1" applyFont="1" applyBorder="1" applyAlignment="1">
      <alignment horizontal="right" vertical="center"/>
    </xf>
    <xf numFmtId="3" fontId="85" fillId="0" borderId="14" xfId="0" applyNumberFormat="1" applyFont="1" applyBorder="1" applyAlignment="1">
      <alignment horizontal="right" vertical="center"/>
    </xf>
    <xf numFmtId="0" fontId="77" fillId="0" borderId="14" xfId="0" applyFont="1" applyBorder="1" applyAlignment="1">
      <alignment horizontal="right" vertical="center"/>
    </xf>
    <xf numFmtId="0" fontId="0" fillId="8" borderId="0" xfId="0" applyFill="1"/>
    <xf numFmtId="0" fontId="0" fillId="8" borderId="0" xfId="0" applyFill="1" applyAlignment="1">
      <alignment horizontal="center"/>
    </xf>
    <xf numFmtId="0" fontId="0" fillId="8" borderId="0" xfId="0" applyFill="1" applyAlignment="1">
      <alignment horizontal="center" vertical="center" wrapText="1"/>
    </xf>
    <xf numFmtId="0" fontId="0" fillId="8" borderId="0" xfId="0" applyFill="1" applyAlignment="1">
      <alignment horizontal="justify" vertical="center" wrapText="1"/>
    </xf>
    <xf numFmtId="0" fontId="4" fillId="0" borderId="0" xfId="0" applyFont="1" applyAlignment="1">
      <alignment horizontal="center"/>
    </xf>
    <xf numFmtId="0" fontId="58" fillId="0" borderId="0" xfId="0" applyFont="1" applyAlignment="1">
      <alignment vertical="center" wrapText="1"/>
    </xf>
    <xf numFmtId="0" fontId="58" fillId="0" borderId="0" xfId="0" applyFont="1" applyAlignment="1">
      <alignment vertical="center" shrinkToFit="1"/>
    </xf>
    <xf numFmtId="0" fontId="58" fillId="0" borderId="0" xfId="0" applyFont="1" applyAlignment="1">
      <alignment vertical="center"/>
    </xf>
    <xf numFmtId="0" fontId="71" fillId="0" borderId="0" xfId="0" applyFont="1" applyAlignment="1">
      <alignment vertical="center" wrapText="1"/>
    </xf>
    <xf numFmtId="0" fontId="56" fillId="11" borderId="8" xfId="0" applyFont="1" applyFill="1" applyBorder="1" applyAlignment="1">
      <alignment vertical="center" wrapText="1"/>
    </xf>
    <xf numFmtId="0" fontId="56" fillId="11" borderId="9" xfId="0" applyFont="1" applyFill="1" applyBorder="1" applyAlignment="1">
      <alignment vertical="center" wrapText="1"/>
    </xf>
    <xf numFmtId="0" fontId="56" fillId="11" borderId="10" xfId="0" applyFont="1" applyFill="1" applyBorder="1" applyAlignment="1">
      <alignment vertical="center" shrinkToFit="1"/>
    </xf>
    <xf numFmtId="0" fontId="56" fillId="11" borderId="4" xfId="0" applyFont="1" applyFill="1" applyBorder="1" applyAlignment="1">
      <alignment vertical="center" wrapText="1"/>
    </xf>
    <xf numFmtId="0" fontId="56" fillId="11" borderId="0" xfId="0" applyFont="1" applyFill="1" applyAlignment="1">
      <alignment vertical="center" wrapText="1"/>
    </xf>
    <xf numFmtId="0" fontId="56" fillId="11" borderId="0" xfId="0" applyFont="1" applyFill="1" applyAlignment="1">
      <alignment vertical="center" shrinkToFit="1"/>
    </xf>
    <xf numFmtId="0" fontId="56" fillId="11" borderId="11" xfId="0" applyFont="1" applyFill="1" applyBorder="1" applyAlignment="1">
      <alignment vertical="center" wrapText="1"/>
    </xf>
    <xf numFmtId="49" fontId="56" fillId="10" borderId="0" xfId="0" applyNumberFormat="1" applyFont="1" applyFill="1" applyAlignment="1">
      <alignment horizontal="center" vertical="center" wrapText="1"/>
    </xf>
    <xf numFmtId="49" fontId="56" fillId="10" borderId="4" xfId="0" applyNumberFormat="1" applyFont="1" applyFill="1" applyBorder="1" applyAlignment="1">
      <alignment horizontal="center" vertical="center" wrapText="1"/>
    </xf>
    <xf numFmtId="49" fontId="56" fillId="10" borderId="19" xfId="0" applyNumberFormat="1" applyFont="1" applyFill="1" applyBorder="1" applyAlignment="1">
      <alignment horizontal="center" vertical="center" wrapText="1"/>
    </xf>
    <xf numFmtId="49" fontId="56" fillId="10" borderId="22" xfId="0" applyNumberFormat="1" applyFont="1" applyFill="1" applyBorder="1" applyAlignment="1">
      <alignment horizontal="center" vertical="center" wrapText="1"/>
    </xf>
    <xf numFmtId="49" fontId="56" fillId="10" borderId="8" xfId="0" applyNumberFormat="1" applyFont="1" applyFill="1" applyBorder="1" applyAlignment="1">
      <alignment horizontal="center" vertical="center" wrapText="1"/>
    </xf>
    <xf numFmtId="49" fontId="56" fillId="10" borderId="16" xfId="0" applyNumberFormat="1" applyFont="1" applyFill="1" applyBorder="1" applyAlignment="1">
      <alignment horizontal="center" vertical="center" wrapText="1"/>
    </xf>
    <xf numFmtId="49" fontId="56" fillId="10" borderId="16" xfId="0" applyNumberFormat="1" applyFont="1" applyFill="1" applyBorder="1" applyAlignment="1">
      <alignment horizontal="center" vertical="center" shrinkToFit="1"/>
    </xf>
    <xf numFmtId="40" fontId="58" fillId="0" borderId="1" xfId="0" applyNumberFormat="1" applyFont="1" applyBorder="1" applyAlignment="1">
      <alignment vertical="center"/>
    </xf>
    <xf numFmtId="40" fontId="58" fillId="0" borderId="2" xfId="0" applyNumberFormat="1" applyFont="1" applyBorder="1" applyAlignment="1">
      <alignment vertical="center"/>
    </xf>
    <xf numFmtId="40" fontId="58" fillId="0" borderId="19" xfId="0" applyNumberFormat="1" applyFont="1" applyBorder="1" applyAlignment="1">
      <alignment vertical="center"/>
    </xf>
    <xf numFmtId="40" fontId="58" fillId="0" borderId="22" xfId="0" applyNumberFormat="1" applyFont="1" applyBorder="1" applyAlignment="1">
      <alignment vertical="center"/>
    </xf>
    <xf numFmtId="1" fontId="58" fillId="0" borderId="1" xfId="0" applyNumberFormat="1" applyFont="1" applyBorder="1" applyAlignment="1">
      <alignment vertical="center"/>
    </xf>
    <xf numFmtId="1" fontId="58" fillId="0" borderId="14" xfId="0" applyNumberFormat="1" applyFont="1" applyBorder="1" applyAlignment="1">
      <alignment vertical="center"/>
    </xf>
    <xf numFmtId="164" fontId="58" fillId="0" borderId="14" xfId="0" applyNumberFormat="1" applyFont="1" applyBorder="1" applyAlignment="1">
      <alignment vertical="center"/>
    </xf>
    <xf numFmtId="40" fontId="58" fillId="0" borderId="14" xfId="0" applyNumberFormat="1" applyFont="1" applyBorder="1" applyAlignment="1">
      <alignment vertical="center"/>
    </xf>
    <xf numFmtId="0" fontId="59" fillId="9" borderId="0" xfId="0" applyFont="1" applyFill="1" applyAlignment="1">
      <alignment vertical="center" wrapText="1"/>
    </xf>
    <xf numFmtId="49" fontId="58" fillId="12" borderId="1" xfId="0" applyNumberFormat="1" applyFont="1" applyFill="1" applyBorder="1" applyAlignment="1">
      <alignment vertical="center"/>
    </xf>
    <xf numFmtId="49" fontId="58" fillId="12" borderId="14" xfId="0" applyNumberFormat="1" applyFont="1" applyFill="1" applyBorder="1" applyAlignment="1">
      <alignment vertical="center"/>
    </xf>
    <xf numFmtId="49" fontId="56" fillId="10" borderId="14" xfId="0" applyNumberFormat="1" applyFont="1" applyFill="1" applyBorder="1" applyAlignment="1">
      <alignment horizontal="center" vertical="center" shrinkToFit="1"/>
    </xf>
    <xf numFmtId="40" fontId="58" fillId="0" borderId="23" xfId="0" applyNumberFormat="1" applyFont="1" applyBorder="1" applyAlignment="1">
      <alignment vertical="center"/>
    </xf>
    <xf numFmtId="40" fontId="58" fillId="0" borderId="20" xfId="0" applyNumberFormat="1" applyFont="1" applyBorder="1" applyAlignment="1">
      <alignment vertical="center"/>
    </xf>
    <xf numFmtId="0" fontId="56" fillId="11" borderId="9" xfId="0" applyFont="1" applyFill="1" applyBorder="1" applyAlignment="1">
      <alignment vertical="center" shrinkToFit="1"/>
    </xf>
    <xf numFmtId="49" fontId="56" fillId="13" borderId="19" xfId="0" applyNumberFormat="1" applyFont="1" applyFill="1" applyBorder="1" applyAlignment="1">
      <alignment horizontal="center" vertical="center" wrapText="1"/>
    </xf>
    <xf numFmtId="49" fontId="56" fillId="13" borderId="22" xfId="0" applyNumberFormat="1" applyFont="1" applyFill="1" applyBorder="1" applyAlignment="1">
      <alignment horizontal="center" vertical="center" wrapText="1"/>
    </xf>
    <xf numFmtId="0" fontId="56" fillId="11" borderId="0" xfId="0" applyFont="1" applyFill="1" applyAlignment="1">
      <alignment horizontal="center" vertical="center" wrapText="1"/>
    </xf>
    <xf numFmtId="0" fontId="56" fillId="13" borderId="16" xfId="0" applyFont="1" applyFill="1" applyBorder="1" applyAlignment="1">
      <alignment horizontal="center" vertical="center" wrapText="1"/>
    </xf>
    <xf numFmtId="49" fontId="56" fillId="10" borderId="9" xfId="0" applyNumberFormat="1" applyFont="1" applyFill="1" applyBorder="1" applyAlignment="1">
      <alignment horizontal="center" vertical="center" wrapText="1"/>
    </xf>
    <xf numFmtId="40" fontId="58" fillId="0" borderId="3" xfId="0" applyNumberFormat="1" applyFont="1" applyBorder="1" applyAlignment="1">
      <alignment vertical="center"/>
    </xf>
    <xf numFmtId="49" fontId="58" fillId="12" borderId="3" xfId="0" applyNumberFormat="1" applyFont="1" applyFill="1" applyBorder="1" applyAlignment="1">
      <alignment vertical="center"/>
    </xf>
    <xf numFmtId="49" fontId="58" fillId="12" borderId="19" xfId="0" applyNumberFormat="1" applyFont="1" applyFill="1" applyBorder="1" applyAlignment="1">
      <alignment vertical="center"/>
    </xf>
    <xf numFmtId="49" fontId="58" fillId="12" borderId="22" xfId="0" applyNumberFormat="1" applyFont="1" applyFill="1" applyBorder="1" applyAlignment="1">
      <alignment vertical="center"/>
    </xf>
    <xf numFmtId="49" fontId="58" fillId="12" borderId="23" xfId="0" applyNumberFormat="1" applyFont="1" applyFill="1" applyBorder="1" applyAlignment="1">
      <alignment vertical="center"/>
    </xf>
    <xf numFmtId="49" fontId="58" fillId="12" borderId="20" xfId="0" applyNumberFormat="1" applyFont="1" applyFill="1" applyBorder="1" applyAlignment="1">
      <alignment vertical="center"/>
    </xf>
    <xf numFmtId="0" fontId="56" fillId="11" borderId="16" xfId="0" applyFont="1" applyFill="1" applyBorder="1" applyAlignment="1">
      <alignment vertical="center" shrinkToFit="1"/>
    </xf>
    <xf numFmtId="49" fontId="56" fillId="11" borderId="2" xfId="0" applyNumberFormat="1" applyFont="1" applyFill="1" applyBorder="1" applyAlignment="1">
      <alignment horizontal="center" vertical="center" wrapText="1"/>
    </xf>
    <xf numFmtId="49" fontId="56" fillId="10" borderId="6" xfId="0" applyNumberFormat="1" applyFont="1" applyFill="1" applyBorder="1" applyAlignment="1">
      <alignment horizontal="center" vertical="center" wrapText="1"/>
    </xf>
    <xf numFmtId="49" fontId="58" fillId="0" borderId="1" xfId="0" applyNumberFormat="1" applyFont="1" applyBorder="1" applyAlignment="1">
      <alignment vertical="center"/>
    </xf>
    <xf numFmtId="49" fontId="58" fillId="0" borderId="14" xfId="0" applyNumberFormat="1" applyFont="1" applyBorder="1" applyAlignment="1">
      <alignment vertical="center"/>
    </xf>
    <xf numFmtId="49" fontId="59" fillId="9" borderId="11" xfId="0" applyNumberFormat="1" applyFont="1" applyFill="1" applyBorder="1" applyAlignment="1">
      <alignment vertical="center" wrapText="1"/>
    </xf>
    <xf numFmtId="0" fontId="85" fillId="3" borderId="2" xfId="0" applyFont="1" applyFill="1" applyBorder="1" applyAlignment="1">
      <alignment horizontal="left" vertical="center" shrinkToFit="1"/>
    </xf>
    <xf numFmtId="0" fontId="56" fillId="13" borderId="11" xfId="0" applyFont="1" applyFill="1" applyBorder="1" applyAlignment="1">
      <alignment vertical="center" wrapText="1"/>
    </xf>
    <xf numFmtId="0" fontId="56" fillId="13" borderId="22" xfId="0" applyFont="1" applyFill="1" applyBorder="1" applyAlignment="1">
      <alignment horizontal="center" vertical="center" wrapText="1"/>
    </xf>
    <xf numFmtId="1" fontId="58" fillId="0" borderId="22" xfId="0" applyNumberFormat="1" applyFont="1" applyBorder="1" applyAlignment="1">
      <alignment vertical="center"/>
    </xf>
    <xf numFmtId="1" fontId="58" fillId="0" borderId="20" xfId="0" applyNumberFormat="1" applyFont="1" applyBorder="1" applyAlignment="1">
      <alignment vertical="center"/>
    </xf>
    <xf numFmtId="0" fontId="56" fillId="11" borderId="6" xfId="0" applyFont="1" applyFill="1" applyBorder="1" applyAlignment="1">
      <alignment vertical="center" shrinkToFit="1"/>
    </xf>
    <xf numFmtId="49" fontId="56" fillId="10" borderId="10" xfId="0" applyNumberFormat="1" applyFont="1" applyFill="1" applyBorder="1" applyAlignment="1">
      <alignment horizontal="center" vertical="center" wrapText="1"/>
    </xf>
    <xf numFmtId="49" fontId="56" fillId="10" borderId="5" xfId="0" applyNumberFormat="1" applyFont="1" applyFill="1" applyBorder="1" applyAlignment="1">
      <alignment horizontal="center" vertical="center" wrapText="1"/>
    </xf>
    <xf numFmtId="49" fontId="0" fillId="0" borderId="0" xfId="0" applyNumberFormat="1"/>
    <xf numFmtId="49" fontId="57" fillId="11" borderId="15" xfId="0" applyNumberFormat="1" applyFont="1" applyFill="1" applyBorder="1" applyAlignment="1">
      <alignment horizontal="left" vertical="center" wrapText="1"/>
    </xf>
    <xf numFmtId="0" fontId="5" fillId="0" borderId="0" xfId="0" applyFont="1"/>
    <xf numFmtId="0" fontId="87" fillId="11" borderId="2" xfId="0" applyFont="1" applyFill="1" applyBorder="1" applyAlignment="1">
      <alignment horizontal="left" vertical="center" wrapText="1"/>
    </xf>
    <xf numFmtId="0" fontId="45" fillId="0" borderId="0" xfId="0" applyFont="1"/>
    <xf numFmtId="0" fontId="59" fillId="9" borderId="34" xfId="0" applyFont="1" applyFill="1" applyBorder="1" applyAlignment="1">
      <alignment vertical="center" wrapText="1"/>
    </xf>
    <xf numFmtId="49" fontId="56" fillId="11" borderId="3" xfId="0" applyNumberFormat="1" applyFont="1" applyFill="1" applyBorder="1" applyAlignment="1">
      <alignment horizontal="center" vertical="center" wrapText="1"/>
    </xf>
    <xf numFmtId="49" fontId="56" fillId="11" borderId="14" xfId="0" applyNumberFormat="1" applyFont="1" applyFill="1" applyBorder="1" applyAlignment="1">
      <alignment horizontal="center" vertical="center" wrapText="1"/>
    </xf>
    <xf numFmtId="49" fontId="56" fillId="11" borderId="1" xfId="0" applyNumberFormat="1" applyFont="1" applyFill="1" applyBorder="1" applyAlignment="1">
      <alignment horizontal="center" vertical="center" wrapText="1"/>
    </xf>
    <xf numFmtId="49" fontId="0" fillId="0" borderId="0" xfId="0" quotePrefix="1" applyNumberFormat="1"/>
    <xf numFmtId="0" fontId="79" fillId="14" borderId="17" xfId="11" applyFont="1" applyFill="1" applyBorder="1" applyAlignment="1">
      <alignment horizontal="center" vertical="center"/>
    </xf>
    <xf numFmtId="0" fontId="79" fillId="14" borderId="17" xfId="11" applyFont="1" applyFill="1" applyBorder="1" applyAlignment="1">
      <alignment horizontal="center" vertical="center" wrapText="1"/>
    </xf>
    <xf numFmtId="0" fontId="79" fillId="14" borderId="17" xfId="11" applyFont="1" applyFill="1" applyBorder="1" applyAlignment="1">
      <alignment horizontal="left" vertical="center" wrapText="1"/>
    </xf>
    <xf numFmtId="0" fontId="79" fillId="14" borderId="17" xfId="11" applyFont="1" applyFill="1" applyBorder="1" applyAlignment="1">
      <alignment horizontal="left" vertical="center"/>
    </xf>
    <xf numFmtId="0" fontId="79" fillId="14" borderId="17" xfId="11" applyFont="1" applyFill="1" applyBorder="1" applyAlignment="1">
      <alignment horizontal="right" vertical="center"/>
    </xf>
    <xf numFmtId="0" fontId="59" fillId="9" borderId="8" xfId="0" applyFont="1" applyFill="1" applyBorder="1" applyAlignment="1">
      <alignment vertical="center" wrapText="1"/>
    </xf>
    <xf numFmtId="0" fontId="59" fillId="9" borderId="3" xfId="0" applyFont="1" applyFill="1" applyBorder="1" applyAlignment="1">
      <alignment vertical="center" wrapText="1"/>
    </xf>
    <xf numFmtId="0" fontId="56" fillId="11" borderId="14"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56" fillId="13" borderId="19" xfId="0" applyFont="1" applyFill="1" applyBorder="1" applyAlignment="1">
      <alignment horizontal="center" vertical="center" wrapText="1"/>
    </xf>
    <xf numFmtId="49" fontId="59" fillId="9" borderId="8" xfId="0" applyNumberFormat="1" applyFont="1" applyFill="1" applyBorder="1" applyAlignment="1">
      <alignment vertical="center" wrapText="1"/>
    </xf>
    <xf numFmtId="0" fontId="59" fillId="9" borderId="30" xfId="0" applyFont="1" applyFill="1" applyBorder="1" applyAlignment="1">
      <alignment vertical="center" wrapText="1"/>
    </xf>
    <xf numFmtId="49" fontId="56" fillId="13" borderId="8" xfId="0" applyNumberFormat="1" applyFont="1" applyFill="1" applyBorder="1" applyAlignment="1">
      <alignment horizontal="center" vertical="center" wrapText="1"/>
    </xf>
    <xf numFmtId="49" fontId="56" fillId="13" borderId="2" xfId="0" applyNumberFormat="1" applyFont="1" applyFill="1" applyBorder="1" applyAlignment="1">
      <alignment horizontal="center" vertical="center" wrapText="1"/>
    </xf>
    <xf numFmtId="0" fontId="56" fillId="11" borderId="3" xfId="0" applyFont="1" applyFill="1" applyBorder="1" applyAlignment="1">
      <alignment horizontal="center" vertical="center" wrapText="1"/>
    </xf>
    <xf numFmtId="0" fontId="56" fillId="13" borderId="2" xfId="0" applyFont="1" applyFill="1" applyBorder="1" applyAlignment="1">
      <alignment horizontal="center" vertical="center" wrapText="1"/>
    </xf>
    <xf numFmtId="0" fontId="83" fillId="0" borderId="2" xfId="0" applyFont="1" applyBorder="1" applyAlignment="1">
      <alignment horizontal="center" vertical="center"/>
    </xf>
    <xf numFmtId="0" fontId="83" fillId="0" borderId="23" xfId="0" applyFont="1" applyBorder="1" applyAlignment="1">
      <alignment horizontal="center" vertical="center"/>
    </xf>
    <xf numFmtId="0" fontId="83" fillId="0" borderId="21" xfId="0" applyFont="1" applyBorder="1" applyAlignment="1">
      <alignment horizontal="center" vertical="center"/>
    </xf>
    <xf numFmtId="0" fontId="83" fillId="0" borderId="24" xfId="0" applyFont="1" applyBorder="1" applyAlignment="1">
      <alignment horizontal="center" vertical="center"/>
    </xf>
    <xf numFmtId="0" fontId="83" fillId="0" borderId="1" xfId="0" applyFont="1" applyBorder="1" applyAlignment="1">
      <alignment horizontal="center" vertical="center"/>
    </xf>
    <xf numFmtId="0" fontId="7" fillId="0" borderId="0" xfId="0" applyFont="1" applyAlignment="1">
      <alignment vertical="center" wrapText="1"/>
    </xf>
    <xf numFmtId="0" fontId="2" fillId="0" borderId="0" xfId="0" applyFont="1" applyAlignment="1">
      <alignment vertical="center"/>
    </xf>
    <xf numFmtId="0" fontId="54" fillId="9" borderId="0" xfId="0" applyFont="1" applyFill="1" applyAlignment="1">
      <alignment horizontal="left" vertical="center" wrapText="1" indent="2"/>
    </xf>
    <xf numFmtId="0" fontId="92" fillId="11" borderId="8" xfId="0" applyFont="1" applyFill="1" applyBorder="1" applyAlignment="1">
      <alignment vertical="center" wrapText="1"/>
    </xf>
    <xf numFmtId="0" fontId="92" fillId="11" borderId="9" xfId="0" applyFont="1" applyFill="1" applyBorder="1" applyAlignment="1">
      <alignment vertical="center" wrapText="1"/>
    </xf>
    <xf numFmtId="0" fontId="93" fillId="11" borderId="9" xfId="0" applyFont="1" applyFill="1" applyBorder="1"/>
    <xf numFmtId="0" fontId="92" fillId="11" borderId="4" xfId="0" applyFont="1" applyFill="1" applyBorder="1" applyAlignment="1">
      <alignment vertical="center" wrapText="1"/>
    </xf>
    <xf numFmtId="0" fontId="92" fillId="11" borderId="0" xfId="0" applyFont="1" applyFill="1" applyAlignment="1">
      <alignment vertical="center" wrapText="1"/>
    </xf>
    <xf numFmtId="0" fontId="95" fillId="10" borderId="14" xfId="0" applyFont="1" applyFill="1" applyBorder="1" applyAlignment="1">
      <alignment horizontal="center" vertical="center" shrinkToFit="1"/>
    </xf>
    <xf numFmtId="0" fontId="93" fillId="0" borderId="0" xfId="0" applyFont="1"/>
    <xf numFmtId="0" fontId="96" fillId="0" borderId="0" xfId="0" applyFont="1"/>
    <xf numFmtId="0" fontId="98" fillId="9" borderId="3" xfId="0" applyFont="1" applyFill="1" applyBorder="1" applyAlignment="1">
      <alignment horizontal="left" vertical="center" wrapText="1"/>
    </xf>
    <xf numFmtId="0" fontId="69" fillId="9" borderId="4" xfId="0" applyFont="1" applyFill="1" applyBorder="1" applyAlignment="1">
      <alignment vertical="center"/>
    </xf>
    <xf numFmtId="0" fontId="69" fillId="9" borderId="11" xfId="0" applyFont="1" applyFill="1" applyBorder="1" applyAlignment="1">
      <alignment vertical="center"/>
    </xf>
    <xf numFmtId="0" fontId="100" fillId="9" borderId="9" xfId="0" applyFont="1" applyFill="1" applyBorder="1" applyAlignment="1">
      <alignment vertical="center" wrapText="1"/>
    </xf>
    <xf numFmtId="0" fontId="69" fillId="9" borderId="12" xfId="0" applyFont="1" applyFill="1" applyBorder="1" applyAlignment="1">
      <alignment vertical="center"/>
    </xf>
    <xf numFmtId="0" fontId="0" fillId="0" borderId="0" xfId="0" applyAlignment="1">
      <alignment horizontal="left" vertical="top"/>
    </xf>
    <xf numFmtId="0" fontId="95" fillId="10" borderId="2" xfId="0" applyFont="1" applyFill="1" applyBorder="1" applyAlignment="1">
      <alignment horizontal="center" vertical="center" shrinkToFit="1"/>
    </xf>
    <xf numFmtId="0" fontId="99" fillId="10" borderId="2" xfId="0" applyFont="1" applyFill="1" applyBorder="1" applyAlignment="1">
      <alignment horizontal="center" vertical="center" shrinkToFit="1"/>
    </xf>
    <xf numFmtId="0" fontId="69" fillId="9" borderId="2" xfId="0" applyFont="1" applyFill="1" applyBorder="1" applyAlignment="1">
      <alignment horizontal="center" vertical="center" wrapText="1"/>
    </xf>
    <xf numFmtId="0" fontId="82" fillId="0" borderId="14" xfId="0" applyFont="1" applyBorder="1" applyAlignment="1">
      <alignment horizontal="left" vertical="top"/>
    </xf>
    <xf numFmtId="0" fontId="82" fillId="0" borderId="14" xfId="0" applyFont="1" applyBorder="1" applyAlignment="1">
      <alignment horizontal="left" vertical="top" wrapText="1"/>
    </xf>
    <xf numFmtId="0" fontId="58" fillId="0" borderId="14" xfId="0" applyFont="1" applyBorder="1" applyAlignment="1">
      <alignment horizontal="left" vertical="top"/>
    </xf>
    <xf numFmtId="0" fontId="1" fillId="0" borderId="14" xfId="0" applyFont="1" applyBorder="1" applyAlignment="1">
      <alignment horizontal="left" vertical="top"/>
    </xf>
    <xf numFmtId="0" fontId="89" fillId="9" borderId="14" xfId="0" applyFont="1" applyFill="1" applyBorder="1" applyAlignment="1">
      <alignment horizontal="left" vertical="top"/>
    </xf>
    <xf numFmtId="0" fontId="82" fillId="9" borderId="14" xfId="0" applyFont="1" applyFill="1" applyBorder="1" applyAlignment="1">
      <alignment horizontal="left" vertical="top"/>
    </xf>
    <xf numFmtId="0" fontId="91" fillId="0" borderId="14" xfId="0" applyFont="1" applyBorder="1" applyAlignment="1">
      <alignment horizontal="left" vertical="top" wrapText="1"/>
    </xf>
    <xf numFmtId="14" fontId="82" fillId="0" borderId="14" xfId="0" applyNumberFormat="1" applyFont="1" applyBorder="1" applyAlignment="1">
      <alignment horizontal="left" vertical="top" wrapText="1"/>
    </xf>
    <xf numFmtId="14" fontId="58" fillId="0" borderId="14" xfId="0" applyNumberFormat="1" applyFont="1" applyBorder="1" applyAlignment="1">
      <alignment horizontal="left" vertical="top"/>
    </xf>
    <xf numFmtId="0" fontId="90" fillId="9" borderId="14" xfId="0" applyFont="1" applyFill="1" applyBorder="1" applyAlignment="1">
      <alignment horizontal="left" vertical="top" wrapText="1"/>
    </xf>
    <xf numFmtId="0" fontId="91" fillId="9" borderId="14" xfId="0" applyFont="1" applyFill="1" applyBorder="1" applyAlignment="1">
      <alignment horizontal="left" vertical="top" wrapText="1"/>
    </xf>
    <xf numFmtId="0" fontId="97" fillId="0" borderId="0" xfId="0" applyFont="1" applyAlignment="1">
      <alignment horizontal="left" vertical="top"/>
    </xf>
    <xf numFmtId="0" fontId="46" fillId="0" borderId="14" xfId="11" applyBorder="1" applyAlignment="1">
      <alignment horizontal="left" vertical="top" wrapText="1"/>
    </xf>
    <xf numFmtId="4" fontId="0" fillId="0" borderId="0" xfId="0" applyNumberFormat="1"/>
    <xf numFmtId="4" fontId="9" fillId="0" borderId="0" xfId="0" applyNumberFormat="1" applyFont="1" applyAlignment="1">
      <alignment horizontal="center" vertical="center"/>
    </xf>
    <xf numFmtId="4" fontId="16" fillId="0" borderId="0" xfId="0" applyNumberFormat="1" applyFont="1" applyAlignment="1">
      <alignment vertical="center"/>
    </xf>
    <xf numFmtId="4" fontId="9" fillId="0" borderId="0" xfId="0" applyNumberFormat="1" applyFont="1"/>
    <xf numFmtId="0" fontId="82" fillId="0" borderId="2" xfId="0" applyFont="1" applyBorder="1" applyAlignment="1">
      <alignment horizontal="left" vertical="center" wrapText="1"/>
    </xf>
    <xf numFmtId="0" fontId="0" fillId="0" borderId="14" xfId="0" applyBorder="1"/>
    <xf numFmtId="0" fontId="58" fillId="0" borderId="0" xfId="0" applyFont="1" applyAlignment="1">
      <alignment horizontal="left" vertical="center"/>
    </xf>
    <xf numFmtId="0" fontId="56" fillId="10" borderId="14" xfId="0" applyFont="1" applyFill="1" applyBorder="1" applyAlignment="1">
      <alignment horizontal="center" vertical="center" wrapText="1" shrinkToFit="1"/>
    </xf>
    <xf numFmtId="0" fontId="82" fillId="0" borderId="14" xfId="0" quotePrefix="1" applyFont="1" applyBorder="1" applyAlignment="1">
      <alignment horizontal="left" vertical="center" wrapText="1" indent="1"/>
    </xf>
    <xf numFmtId="0" fontId="101" fillId="0" borderId="0" xfId="0" applyFont="1" applyAlignment="1">
      <alignment horizontal="center" vertical="center" wrapText="1"/>
    </xf>
    <xf numFmtId="0" fontId="58" fillId="8" borderId="14" xfId="0" applyFont="1" applyFill="1" applyBorder="1" applyAlignment="1">
      <alignment vertical="center" wrapText="1"/>
    </xf>
    <xf numFmtId="0" fontId="82" fillId="8" borderId="14" xfId="0" applyFont="1" applyFill="1" applyBorder="1" applyAlignment="1">
      <alignment vertical="center" wrapText="1"/>
    </xf>
    <xf numFmtId="0" fontId="82" fillId="0" borderId="14" xfId="0" applyFont="1" applyBorder="1" applyAlignment="1">
      <alignment vertical="top" wrapText="1"/>
    </xf>
    <xf numFmtId="0" fontId="52" fillId="0" borderId="0" xfId="0" applyFont="1"/>
    <xf numFmtId="0" fontId="52" fillId="0" borderId="0" xfId="0" applyFont="1" applyAlignment="1">
      <alignment horizontal="center"/>
    </xf>
    <xf numFmtId="0" fontId="102" fillId="0" borderId="0" xfId="0" applyFont="1"/>
    <xf numFmtId="49" fontId="82" fillId="0" borderId="14" xfId="0" applyNumberFormat="1" applyFont="1" applyBorder="1" applyAlignment="1">
      <alignment horizontal="left" vertical="center" wrapText="1" indent="1"/>
    </xf>
    <xf numFmtId="0" fontId="69" fillId="0" borderId="14" xfId="0" quotePrefix="1" applyFont="1" applyBorder="1" applyAlignment="1">
      <alignment horizontal="center" vertical="center" wrapText="1"/>
    </xf>
    <xf numFmtId="3" fontId="69" fillId="0" borderId="14" xfId="0" applyNumberFormat="1" applyFont="1" applyBorder="1" applyAlignment="1">
      <alignment vertical="center" wrapText="1"/>
    </xf>
    <xf numFmtId="3" fontId="70" fillId="0" borderId="14" xfId="0" applyNumberFormat="1" applyFont="1" applyBorder="1" applyAlignment="1">
      <alignment vertical="center" wrapText="1"/>
    </xf>
    <xf numFmtId="3" fontId="58" fillId="0" borderId="9" xfId="0" applyNumberFormat="1" applyFont="1" applyBorder="1" applyAlignment="1">
      <alignment vertical="center" wrapText="1"/>
    </xf>
    <xf numFmtId="3" fontId="58" fillId="9" borderId="3" xfId="0" applyNumberFormat="1" applyFont="1" applyFill="1" applyBorder="1" applyAlignment="1">
      <alignment vertical="center" wrapText="1"/>
    </xf>
    <xf numFmtId="0" fontId="82" fillId="0" borderId="14" xfId="0" applyFont="1" applyBorder="1" applyAlignment="1">
      <alignment horizontal="left" vertical="center" wrapText="1"/>
    </xf>
    <xf numFmtId="0" fontId="82" fillId="0" borderId="14" xfId="0" applyFont="1" applyBorder="1" applyAlignment="1">
      <alignment horizontal="justify" vertical="center" wrapText="1"/>
    </xf>
    <xf numFmtId="0" fontId="58" fillId="11" borderId="14" xfId="0" applyFont="1" applyFill="1" applyBorder="1" applyAlignment="1">
      <alignment horizontal="center" vertical="center" wrapText="1"/>
    </xf>
    <xf numFmtId="0" fontId="82" fillId="0" borderId="16" xfId="0" applyFont="1" applyBorder="1" applyAlignment="1">
      <alignment vertical="center" wrapText="1"/>
    </xf>
    <xf numFmtId="0" fontId="82" fillId="11" borderId="14" xfId="0" applyFont="1" applyFill="1" applyBorder="1" applyAlignment="1">
      <alignment horizontal="justify" vertical="center" wrapText="1"/>
    </xf>
    <xf numFmtId="0" fontId="82" fillId="0" borderId="16" xfId="0" applyFont="1" applyBorder="1" applyAlignment="1">
      <alignment horizontal="left" vertical="center" wrapText="1"/>
    </xf>
    <xf numFmtId="0" fontId="82" fillId="11" borderId="14" xfId="0" applyFont="1" applyFill="1" applyBorder="1" applyAlignment="1">
      <alignment horizontal="center" vertical="center" wrapText="1"/>
    </xf>
    <xf numFmtId="0" fontId="103" fillId="0" borderId="0" xfId="0" applyFont="1" applyAlignment="1">
      <alignment vertical="center"/>
    </xf>
    <xf numFmtId="40" fontId="58" fillId="14" borderId="1" xfId="0" applyNumberFormat="1" applyFont="1" applyFill="1" applyBorder="1" applyAlignment="1">
      <alignment vertical="center"/>
    </xf>
    <xf numFmtId="40" fontId="58" fillId="14" borderId="2" xfId="0" applyNumberFormat="1" applyFont="1" applyFill="1" applyBorder="1" applyAlignment="1">
      <alignment vertical="center"/>
    </xf>
    <xf numFmtId="40" fontId="58" fillId="14" borderId="19" xfId="0" applyNumberFormat="1" applyFont="1" applyFill="1" applyBorder="1" applyAlignment="1">
      <alignment vertical="center"/>
    </xf>
    <xf numFmtId="40" fontId="58" fillId="14" borderId="22" xfId="0" applyNumberFormat="1" applyFont="1" applyFill="1" applyBorder="1" applyAlignment="1">
      <alignment vertical="center"/>
    </xf>
    <xf numFmtId="1" fontId="58" fillId="14" borderId="1" xfId="0" applyNumberFormat="1" applyFont="1" applyFill="1" applyBorder="1" applyAlignment="1">
      <alignment vertical="center"/>
    </xf>
    <xf numFmtId="1" fontId="58" fillId="14" borderId="14" xfId="0" applyNumberFormat="1" applyFont="1" applyFill="1" applyBorder="1" applyAlignment="1">
      <alignment vertical="center"/>
    </xf>
    <xf numFmtId="40" fontId="58" fillId="14" borderId="14" xfId="0" applyNumberFormat="1" applyFont="1" applyFill="1" applyBorder="1" applyAlignment="1">
      <alignment vertical="center"/>
    </xf>
    <xf numFmtId="40" fontId="58" fillId="14" borderId="23" xfId="0" applyNumberFormat="1" applyFont="1" applyFill="1" applyBorder="1" applyAlignment="1">
      <alignment vertical="center"/>
    </xf>
    <xf numFmtId="40" fontId="58" fillId="14" borderId="20" xfId="0" applyNumberFormat="1" applyFont="1" applyFill="1" applyBorder="1" applyAlignment="1">
      <alignment vertical="center"/>
    </xf>
    <xf numFmtId="40" fontId="58" fillId="14" borderId="3" xfId="0" applyNumberFormat="1" applyFont="1" applyFill="1" applyBorder="1" applyAlignment="1">
      <alignment vertical="center"/>
    </xf>
    <xf numFmtId="49" fontId="58" fillId="0" borderId="14" xfId="0" applyNumberFormat="1" applyFont="1" applyBorder="1" applyAlignment="1">
      <alignment horizontal="right" vertical="center"/>
    </xf>
    <xf numFmtId="40" fontId="58" fillId="0" borderId="14" xfId="0" applyNumberFormat="1" applyFont="1" applyBorder="1" applyAlignment="1">
      <alignment horizontal="right" vertical="center"/>
    </xf>
    <xf numFmtId="38" fontId="58" fillId="14" borderId="14" xfId="0" applyNumberFormat="1" applyFont="1" applyFill="1" applyBorder="1" applyAlignment="1">
      <alignment horizontal="right" vertical="center"/>
    </xf>
    <xf numFmtId="10" fontId="82" fillId="0" borderId="14" xfId="6" applyNumberFormat="1" applyFont="1" applyFill="1">
      <alignment horizontal="right" vertical="center"/>
      <protection locked="0"/>
    </xf>
    <xf numFmtId="3" fontId="58" fillId="12" borderId="14" xfId="0" applyNumberFormat="1" applyFont="1" applyFill="1" applyBorder="1" applyAlignment="1">
      <alignment vertical="center" wrapText="1"/>
    </xf>
    <xf numFmtId="10" fontId="84" fillId="0" borderId="14" xfId="1" applyNumberFormat="1" applyFont="1" applyBorder="1" applyAlignment="1">
      <alignment horizontal="right" vertical="center" wrapText="1"/>
    </xf>
    <xf numFmtId="3" fontId="58" fillId="0" borderId="1" xfId="0" applyNumberFormat="1" applyFont="1" applyBorder="1" applyAlignment="1">
      <alignment vertical="center" wrapText="1"/>
    </xf>
    <xf numFmtId="3" fontId="82" fillId="0" borderId="14" xfId="0" applyNumberFormat="1" applyFont="1" applyBorder="1" applyAlignment="1">
      <alignment vertical="center" wrapText="1"/>
    </xf>
    <xf numFmtId="3" fontId="58" fillId="0" borderId="2" xfId="0" applyNumberFormat="1" applyFont="1" applyBorder="1" applyAlignment="1">
      <alignment vertical="center" wrapText="1"/>
    </xf>
    <xf numFmtId="3" fontId="58" fillId="0" borderId="21" xfId="0" applyNumberFormat="1" applyFont="1" applyBorder="1" applyAlignment="1">
      <alignment vertical="center" wrapText="1"/>
    </xf>
    <xf numFmtId="3" fontId="58" fillId="0" borderId="3" xfId="0" applyNumberFormat="1" applyFont="1" applyBorder="1" applyAlignment="1">
      <alignment vertical="center" wrapText="1"/>
    </xf>
    <xf numFmtId="3" fontId="89" fillId="0" borderId="2" xfId="0" applyNumberFormat="1" applyFont="1" applyBorder="1" applyAlignment="1">
      <alignment vertical="center" wrapText="1"/>
    </xf>
    <xf numFmtId="3" fontId="85" fillId="0" borderId="1" xfId="0" applyNumberFormat="1" applyFont="1" applyBorder="1" applyAlignment="1">
      <alignment vertical="center" wrapText="1"/>
    </xf>
    <xf numFmtId="3" fontId="36" fillId="0" borderId="9" xfId="0" applyNumberFormat="1" applyFont="1" applyBorder="1" applyAlignment="1">
      <alignment vertical="center" wrapText="1"/>
    </xf>
    <xf numFmtId="3" fontId="0" fillId="0" borderId="9" xfId="0" applyNumberFormat="1" applyBorder="1"/>
    <xf numFmtId="3" fontId="36" fillId="9" borderId="3" xfId="0" applyNumberFormat="1" applyFont="1" applyFill="1" applyBorder="1" applyAlignment="1">
      <alignment vertical="center" wrapText="1"/>
    </xf>
    <xf numFmtId="3" fontId="36" fillId="0" borderId="3" xfId="0" applyNumberFormat="1" applyFont="1" applyBorder="1" applyAlignment="1">
      <alignment vertical="center" wrapText="1"/>
    </xf>
    <xf numFmtId="3" fontId="36" fillId="0" borderId="1" xfId="0" applyNumberFormat="1" applyFont="1" applyBorder="1" applyAlignment="1">
      <alignment vertical="center" wrapText="1"/>
    </xf>
    <xf numFmtId="3" fontId="85" fillId="0" borderId="3" xfId="0" applyNumberFormat="1" applyFont="1" applyBorder="1" applyAlignment="1">
      <alignment vertical="center" wrapText="1"/>
    </xf>
    <xf numFmtId="3" fontId="85" fillId="0" borderId="21" xfId="0" applyNumberFormat="1" applyFont="1" applyBorder="1" applyAlignment="1">
      <alignment vertical="center" wrapText="1"/>
    </xf>
    <xf numFmtId="3" fontId="58" fillId="0" borderId="21" xfId="0" applyNumberFormat="1" applyFont="1" applyBorder="1" applyAlignment="1">
      <alignment horizontal="center" vertical="center" wrapText="1"/>
    </xf>
    <xf numFmtId="3" fontId="85" fillId="0" borderId="14" xfId="0" applyNumberFormat="1" applyFont="1" applyBorder="1" applyAlignment="1">
      <alignment vertical="center" wrapText="1"/>
    </xf>
    <xf numFmtId="3" fontId="84" fillId="0" borderId="14" xfId="6" applyFont="1" applyFill="1">
      <alignment horizontal="right" vertical="center"/>
      <protection locked="0"/>
    </xf>
    <xf numFmtId="3" fontId="82" fillId="0" borderId="2" xfId="1" applyNumberFormat="1" applyFont="1" applyBorder="1" applyAlignment="1">
      <alignment horizontal="right" vertical="center" wrapText="1"/>
    </xf>
    <xf numFmtId="3" fontId="82" fillId="0" borderId="20" xfId="1" applyNumberFormat="1" applyFont="1" applyBorder="1" applyAlignment="1">
      <alignment horizontal="right" vertical="center" wrapText="1"/>
    </xf>
    <xf numFmtId="3" fontId="58" fillId="12" borderId="21" xfId="0" applyNumberFormat="1" applyFont="1" applyFill="1" applyBorder="1" applyAlignment="1">
      <alignment vertical="center" wrapText="1"/>
    </xf>
    <xf numFmtId="3" fontId="58" fillId="12" borderId="1" xfId="0" applyNumberFormat="1" applyFont="1" applyFill="1" applyBorder="1" applyAlignment="1">
      <alignment vertical="center" wrapText="1"/>
    </xf>
    <xf numFmtId="10" fontId="85" fillId="7" borderId="14" xfId="1" applyNumberFormat="1" applyFont="1" applyFill="1" applyBorder="1" applyAlignment="1">
      <alignment vertical="center" wrapText="1"/>
    </xf>
    <xf numFmtId="40" fontId="85" fillId="14" borderId="1" xfId="0" applyNumberFormat="1" applyFont="1" applyFill="1" applyBorder="1" applyAlignment="1">
      <alignment vertical="center"/>
    </xf>
    <xf numFmtId="4" fontId="58" fillId="14" borderId="14" xfId="0" applyNumberFormat="1" applyFont="1" applyFill="1" applyBorder="1" applyAlignment="1">
      <alignment horizontal="right" vertical="center"/>
    </xf>
    <xf numFmtId="0" fontId="72" fillId="15" borderId="2" xfId="0" applyFont="1" applyFill="1" applyBorder="1" applyAlignment="1">
      <alignment horizontal="left" vertical="center" indent="2"/>
    </xf>
    <xf numFmtId="0" fontId="72" fillId="15" borderId="3" xfId="0" applyFont="1" applyFill="1" applyBorder="1" applyAlignment="1">
      <alignment horizontal="left" vertical="center" indent="2"/>
    </xf>
    <xf numFmtId="0" fontId="72" fillId="15" borderId="1" xfId="0" applyFont="1" applyFill="1" applyBorder="1" applyAlignment="1">
      <alignment horizontal="left" vertical="center" indent="2"/>
    </xf>
    <xf numFmtId="0" fontId="55" fillId="0" borderId="0" xfId="0" applyFont="1" applyAlignment="1">
      <alignment vertical="center" wrapText="1"/>
    </xf>
    <xf numFmtId="0" fontId="59" fillId="9" borderId="8" xfId="0" applyFont="1" applyFill="1" applyBorder="1" applyAlignment="1">
      <alignment vertical="center" wrapText="1"/>
    </xf>
    <xf numFmtId="0" fontId="59" fillId="9" borderId="1" xfId="0" applyFont="1" applyFill="1" applyBorder="1" applyAlignment="1">
      <alignment vertical="center" wrapText="1"/>
    </xf>
    <xf numFmtId="49" fontId="57" fillId="11" borderId="3" xfId="0" applyNumberFormat="1" applyFont="1" applyFill="1" applyBorder="1" applyAlignment="1">
      <alignment horizontal="center" vertical="center" wrapText="1"/>
    </xf>
    <xf numFmtId="49" fontId="57" fillId="11" borderId="1" xfId="0" applyNumberFormat="1" applyFont="1" applyFill="1" applyBorder="1" applyAlignment="1">
      <alignment horizontal="center" vertical="center" wrapText="1"/>
    </xf>
    <xf numFmtId="0" fontId="59" fillId="9" borderId="2" xfId="0" applyFont="1" applyFill="1" applyBorder="1" applyAlignment="1">
      <alignment vertical="center" wrapText="1"/>
    </xf>
    <xf numFmtId="0" fontId="59" fillId="9" borderId="2" xfId="0" applyFont="1" applyFill="1" applyBorder="1" applyAlignment="1">
      <alignment vertical="center"/>
    </xf>
    <xf numFmtId="0" fontId="59" fillId="9" borderId="1" xfId="0" applyFont="1" applyFill="1" applyBorder="1" applyAlignment="1">
      <alignment vertical="center"/>
    </xf>
    <xf numFmtId="0" fontId="59" fillId="9" borderId="2" xfId="0" applyFont="1" applyFill="1" applyBorder="1" applyAlignment="1">
      <alignment horizontal="left" vertical="center" wrapText="1"/>
    </xf>
    <xf numFmtId="0" fontId="59" fillId="9" borderId="1" xfId="0" applyFont="1" applyFill="1" applyBorder="1" applyAlignment="1">
      <alignment horizontal="left" vertical="center" wrapText="1"/>
    </xf>
    <xf numFmtId="0" fontId="54" fillId="9" borderId="0" xfId="0" applyFont="1" applyFill="1" applyAlignment="1">
      <alignment horizontal="left" vertical="center" wrapText="1" indent="2"/>
    </xf>
    <xf numFmtId="0" fontId="55" fillId="0" borderId="12" xfId="0" applyFont="1" applyBorder="1" applyAlignment="1">
      <alignment vertical="center" wrapText="1"/>
    </xf>
    <xf numFmtId="0" fontId="59" fillId="9" borderId="10" xfId="0" applyFont="1" applyFill="1" applyBorder="1" applyAlignment="1">
      <alignment vertical="center" wrapText="1"/>
    </xf>
    <xf numFmtId="0" fontId="59" fillId="9" borderId="9" xfId="0" applyFont="1" applyFill="1" applyBorder="1" applyAlignment="1">
      <alignment vertical="center" wrapText="1"/>
    </xf>
    <xf numFmtId="0" fontId="59" fillId="9" borderId="3" xfId="0" applyFont="1" applyFill="1" applyBorder="1" applyAlignment="1">
      <alignment vertical="center" wrapText="1"/>
    </xf>
    <xf numFmtId="0" fontId="59" fillId="9" borderId="3" xfId="0" applyFont="1" applyFill="1" applyBorder="1" applyAlignment="1">
      <alignment horizontal="justify" vertical="center"/>
    </xf>
    <xf numFmtId="0" fontId="59" fillId="9" borderId="1" xfId="0" applyFont="1" applyFill="1" applyBorder="1" applyAlignment="1">
      <alignment horizontal="justify" vertical="center"/>
    </xf>
    <xf numFmtId="0" fontId="59" fillId="9" borderId="3" xfId="0" applyFont="1" applyFill="1" applyBorder="1" applyAlignment="1">
      <alignment horizontal="justify" vertical="center" wrapText="1"/>
    </xf>
    <xf numFmtId="0" fontId="59" fillId="9" borderId="1" xfId="0" applyFont="1" applyFill="1" applyBorder="1" applyAlignment="1">
      <alignment horizontal="justify" vertical="center" wrapText="1"/>
    </xf>
    <xf numFmtId="0" fontId="59" fillId="9" borderId="3" xfId="0" applyFont="1" applyFill="1" applyBorder="1"/>
    <xf numFmtId="0" fontId="59" fillId="9" borderId="1" xfId="0"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49" fontId="57" fillId="11" borderId="10" xfId="0" applyNumberFormat="1" applyFont="1" applyFill="1" applyBorder="1" applyAlignment="1">
      <alignment horizontal="center" vertical="center" wrapText="1"/>
    </xf>
    <xf numFmtId="49" fontId="57" fillId="11" borderId="13" xfId="0" applyNumberFormat="1" applyFont="1" applyFill="1" applyBorder="1" applyAlignment="1">
      <alignment horizontal="center" vertical="center" wrapText="1"/>
    </xf>
    <xf numFmtId="49" fontId="57" fillId="11" borderId="2" xfId="0" applyNumberFormat="1" applyFont="1" applyFill="1" applyBorder="1" applyAlignment="1">
      <alignment horizontal="center" vertical="center" wrapText="1"/>
    </xf>
    <xf numFmtId="49" fontId="57" fillId="11" borderId="16" xfId="0" applyNumberFormat="1" applyFont="1" applyFill="1" applyBorder="1" applyAlignment="1">
      <alignment horizontal="center" vertical="center" wrapText="1"/>
    </xf>
    <xf numFmtId="49" fontId="57" fillId="11" borderId="15" xfId="0" applyNumberFormat="1" applyFont="1" applyFill="1" applyBorder="1" applyAlignment="1">
      <alignment horizontal="center" vertical="center" wrapText="1"/>
    </xf>
    <xf numFmtId="0" fontId="59" fillId="9" borderId="3" xfId="0" applyFont="1" applyFill="1" applyBorder="1" applyAlignment="1">
      <alignment horizontal="left" vertical="center" wrapText="1"/>
    </xf>
    <xf numFmtId="0" fontId="60" fillId="9" borderId="8" xfId="0" applyFont="1" applyFill="1" applyBorder="1" applyAlignment="1">
      <alignment horizontal="left" vertical="center" wrapText="1"/>
    </xf>
    <xf numFmtId="0" fontId="60" fillId="9" borderId="3" xfId="0" applyFont="1" applyFill="1" applyBorder="1" applyAlignment="1">
      <alignment horizontal="left" vertical="center" wrapText="1"/>
    </xf>
    <xf numFmtId="0" fontId="60" fillId="9" borderId="1" xfId="0" applyFont="1" applyFill="1" applyBorder="1" applyAlignment="1">
      <alignment horizontal="left" vertical="center" wrapText="1"/>
    </xf>
    <xf numFmtId="0" fontId="59" fillId="9" borderId="9" xfId="0" applyFont="1" applyFill="1" applyBorder="1" applyAlignment="1">
      <alignment horizontal="left" vertical="center" wrapText="1"/>
    </xf>
    <xf numFmtId="0" fontId="0" fillId="9" borderId="11" xfId="0" applyFill="1" applyBorder="1" applyAlignment="1">
      <alignment horizontal="center"/>
    </xf>
    <xf numFmtId="0" fontId="0" fillId="9" borderId="2" xfId="0" applyFill="1" applyBorder="1" applyAlignment="1">
      <alignment horizontal="center"/>
    </xf>
    <xf numFmtId="0" fontId="0" fillId="9" borderId="14" xfId="0" applyFill="1" applyBorder="1" applyAlignment="1">
      <alignment horizontal="center"/>
    </xf>
    <xf numFmtId="0" fontId="59" fillId="9" borderId="10" xfId="0" applyFont="1" applyFill="1" applyBorder="1" applyAlignment="1">
      <alignment horizontal="left" vertical="center" wrapText="1"/>
    </xf>
    <xf numFmtId="0" fontId="59" fillId="9" borderId="12" xfId="0" applyFont="1" applyFill="1" applyBorder="1" applyAlignment="1">
      <alignment horizontal="left" vertical="center" wrapText="1"/>
    </xf>
    <xf numFmtId="0" fontId="60" fillId="9" borderId="2" xfId="0" applyFont="1" applyFill="1" applyBorder="1" applyAlignment="1">
      <alignment horizontal="left" vertical="center" wrapText="1"/>
    </xf>
    <xf numFmtId="0" fontId="60" fillId="9" borderId="11" xfId="0" applyFont="1" applyFill="1" applyBorder="1" applyAlignment="1">
      <alignment horizontal="left" vertical="center" wrapText="1"/>
    </xf>
    <xf numFmtId="0" fontId="59" fillId="9" borderId="8" xfId="0" applyFont="1" applyFill="1" applyBorder="1" applyAlignment="1">
      <alignment horizontal="left" vertical="center" wrapText="1"/>
    </xf>
    <xf numFmtId="0" fontId="98" fillId="9" borderId="8" xfId="0" applyFont="1" applyFill="1" applyBorder="1" applyAlignment="1">
      <alignment horizontal="left" vertical="center" wrapText="1"/>
    </xf>
    <xf numFmtId="0" fontId="98" fillId="9" borderId="3" xfId="0" applyFont="1" applyFill="1" applyBorder="1" applyAlignment="1">
      <alignment horizontal="left" vertical="center" wrapText="1"/>
    </xf>
    <xf numFmtId="0" fontId="98" fillId="9" borderId="1" xfId="0" applyFont="1" applyFill="1" applyBorder="1" applyAlignment="1">
      <alignment horizontal="left" vertical="center" wrapText="1"/>
    </xf>
    <xf numFmtId="0" fontId="98" fillId="9" borderId="2" xfId="0" applyFont="1" applyFill="1" applyBorder="1" applyAlignment="1">
      <alignment horizontal="left" vertical="center" wrapText="1"/>
    </xf>
    <xf numFmtId="0" fontId="98" fillId="9" borderId="9" xfId="0" applyFont="1" applyFill="1" applyBorder="1" applyAlignment="1">
      <alignment horizontal="left" vertical="center" wrapText="1"/>
    </xf>
    <xf numFmtId="0" fontId="94" fillId="11" borderId="11" xfId="0" applyFont="1" applyFill="1" applyBorder="1" applyAlignment="1">
      <alignment horizontal="center" vertical="center"/>
    </xf>
    <xf numFmtId="0" fontId="94" fillId="11" borderId="12" xfId="0" applyFont="1" applyFill="1" applyBorder="1" applyAlignment="1">
      <alignment horizontal="center" vertical="center"/>
    </xf>
    <xf numFmtId="0" fontId="100" fillId="9" borderId="8" xfId="0" applyFont="1" applyFill="1" applyBorder="1" applyAlignment="1">
      <alignment horizontal="left" vertical="center" wrapText="1"/>
    </xf>
    <xf numFmtId="0" fontId="100" fillId="9" borderId="3" xfId="0" applyFont="1" applyFill="1" applyBorder="1" applyAlignment="1">
      <alignment horizontal="left" vertical="center" wrapText="1"/>
    </xf>
    <xf numFmtId="0" fontId="100" fillId="9" borderId="1" xfId="0" applyFont="1" applyFill="1" applyBorder="1" applyAlignment="1">
      <alignment horizontal="left" vertical="center" wrapText="1"/>
    </xf>
    <xf numFmtId="0" fontId="64" fillId="11" borderId="16" xfId="0" applyFont="1" applyFill="1" applyBorder="1" applyAlignment="1">
      <alignment horizontal="center" vertical="center" wrapText="1"/>
    </xf>
    <xf numFmtId="0" fontId="64" fillId="11" borderId="6" xfId="0" applyFont="1" applyFill="1" applyBorder="1" applyAlignment="1">
      <alignment horizontal="center" vertical="center" wrapText="1"/>
    </xf>
    <xf numFmtId="0" fontId="64" fillId="11" borderId="15" xfId="0" applyFont="1" applyFill="1" applyBorder="1" applyAlignment="1">
      <alignment horizontal="center" vertical="center" wrapText="1"/>
    </xf>
    <xf numFmtId="0" fontId="64" fillId="11" borderId="8" xfId="0" applyFont="1" applyFill="1" applyBorder="1" applyAlignment="1">
      <alignment horizontal="center" vertical="center" wrapText="1"/>
    </xf>
    <xf numFmtId="0" fontId="64" fillId="11" borderId="10" xfId="0" applyFont="1" applyFill="1" applyBorder="1" applyAlignment="1">
      <alignment horizontal="center" vertical="center" wrapText="1"/>
    </xf>
    <xf numFmtId="0" fontId="64" fillId="11" borderId="11" xfId="0" applyFont="1" applyFill="1" applyBorder="1" applyAlignment="1">
      <alignment horizontal="center" vertical="center" wrapText="1"/>
    </xf>
    <xf numFmtId="0" fontId="64" fillId="11" borderId="13" xfId="0" applyFont="1" applyFill="1" applyBorder="1" applyAlignment="1">
      <alignment horizontal="center" vertical="center" wrapText="1"/>
    </xf>
    <xf numFmtId="0" fontId="64" fillId="11" borderId="9" xfId="0" applyFont="1" applyFill="1" applyBorder="1" applyAlignment="1">
      <alignment horizontal="center" vertical="center" wrapText="1"/>
    </xf>
    <xf numFmtId="0" fontId="64" fillId="11" borderId="12" xfId="0" applyFont="1" applyFill="1" applyBorder="1" applyAlignment="1">
      <alignment horizontal="center" vertical="center" wrapText="1"/>
    </xf>
    <xf numFmtId="0" fontId="64" fillId="11" borderId="5" xfId="0" applyFont="1" applyFill="1" applyBorder="1" applyAlignment="1">
      <alignment horizontal="center" vertical="center" wrapText="1"/>
    </xf>
    <xf numFmtId="0" fontId="54" fillId="9" borderId="0" xfId="0" applyFont="1" applyFill="1" applyAlignment="1">
      <alignment horizontal="center" vertical="center" wrapText="1"/>
    </xf>
    <xf numFmtId="0" fontId="54" fillId="9" borderId="0" xfId="0" applyFont="1" applyFill="1" applyAlignment="1">
      <alignment horizontal="right" vertical="center" wrapText="1" indent="2"/>
    </xf>
    <xf numFmtId="0" fontId="60" fillId="9" borderId="4" xfId="0" applyFont="1" applyFill="1" applyBorder="1" applyAlignment="1">
      <alignment horizontal="left" vertical="center" wrapText="1"/>
    </xf>
    <xf numFmtId="0" fontId="60" fillId="9" borderId="0" xfId="0" applyFont="1" applyFill="1" applyAlignment="1">
      <alignment horizontal="left" vertical="center" wrapText="1"/>
    </xf>
    <xf numFmtId="0" fontId="60" fillId="9" borderId="5" xfId="0" applyFont="1" applyFill="1" applyBorder="1" applyAlignment="1">
      <alignment horizontal="left" vertical="center" wrapText="1"/>
    </xf>
    <xf numFmtId="0" fontId="60" fillId="9" borderId="4" xfId="0" applyFont="1" applyFill="1" applyBorder="1" applyAlignment="1">
      <alignment horizontal="center" vertical="center" wrapText="1"/>
    </xf>
    <xf numFmtId="0" fontId="60" fillId="9" borderId="11"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60" fillId="9" borderId="0" xfId="0" applyFont="1" applyFill="1" applyAlignment="1">
      <alignment horizontal="center" vertical="center" wrapText="1"/>
    </xf>
    <xf numFmtId="0" fontId="60" fillId="9" borderId="12" xfId="0" applyFont="1" applyFill="1" applyBorder="1" applyAlignment="1">
      <alignment horizontal="center" vertical="center" wrapText="1"/>
    </xf>
    <xf numFmtId="0" fontId="0" fillId="9" borderId="4" xfId="0" applyFill="1" applyBorder="1" applyAlignment="1">
      <alignment horizontal="center"/>
    </xf>
    <xf numFmtId="0" fontId="60" fillId="9" borderId="9" xfId="0" applyFont="1" applyFill="1" applyBorder="1" applyAlignment="1">
      <alignment horizontal="left" vertical="center" wrapText="1"/>
    </xf>
    <xf numFmtId="0" fontId="59" fillId="9" borderId="14" xfId="0" applyFont="1" applyFill="1" applyBorder="1" applyAlignment="1">
      <alignment horizontal="left" vertical="center" wrapText="1"/>
    </xf>
    <xf numFmtId="0" fontId="56" fillId="10" borderId="2" xfId="0" applyFont="1" applyFill="1" applyBorder="1" applyAlignment="1">
      <alignment horizontal="center" vertical="center" shrinkToFit="1"/>
    </xf>
    <xf numFmtId="0" fontId="56" fillId="10" borderId="3" xfId="0" applyFont="1" applyFill="1" applyBorder="1" applyAlignment="1">
      <alignment horizontal="center" vertical="center" shrinkToFit="1"/>
    </xf>
    <xf numFmtId="0" fontId="0" fillId="0" borderId="14" xfId="0" applyBorder="1" applyAlignment="1">
      <alignment horizontal="left"/>
    </xf>
    <xf numFmtId="49" fontId="57" fillId="11" borderId="8" xfId="0" applyNumberFormat="1" applyFont="1" applyFill="1" applyBorder="1" applyAlignment="1">
      <alignment horizontal="center" vertical="center" wrapText="1"/>
    </xf>
    <xf numFmtId="49" fontId="57" fillId="11" borderId="11" xfId="0" applyNumberFormat="1" applyFont="1" applyFill="1" applyBorder="1" applyAlignment="1">
      <alignment horizontal="center" vertical="center" wrapText="1"/>
    </xf>
    <xf numFmtId="0" fontId="0" fillId="9" borderId="0" xfId="0" applyFill="1" applyAlignment="1">
      <alignment horizontal="center"/>
    </xf>
    <xf numFmtId="0" fontId="0" fillId="9" borderId="12" xfId="0" applyFill="1" applyBorder="1" applyAlignment="1">
      <alignment horizontal="center"/>
    </xf>
    <xf numFmtId="0" fontId="57" fillId="11" borderId="16" xfId="0" applyFont="1" applyFill="1" applyBorder="1" applyAlignment="1">
      <alignment horizontal="center" vertical="center" wrapText="1"/>
    </xf>
    <xf numFmtId="0" fontId="57" fillId="11" borderId="6" xfId="0" applyFont="1" applyFill="1" applyBorder="1" applyAlignment="1">
      <alignment horizontal="center" vertical="center" wrapText="1"/>
    </xf>
    <xf numFmtId="0" fontId="57" fillId="11" borderId="15" xfId="0" applyFont="1" applyFill="1" applyBorder="1" applyAlignment="1">
      <alignment horizontal="center" vertical="center" wrapText="1"/>
    </xf>
    <xf numFmtId="0" fontId="0" fillId="11" borderId="10" xfId="0" applyFill="1" applyBorder="1" applyAlignment="1">
      <alignment horizontal="center"/>
    </xf>
    <xf numFmtId="0" fontId="0" fillId="11" borderId="5" xfId="0" applyFill="1" applyBorder="1" applyAlignment="1">
      <alignment horizontal="center"/>
    </xf>
    <xf numFmtId="0" fontId="0" fillId="11" borderId="8" xfId="0" applyFill="1" applyBorder="1" applyAlignment="1">
      <alignment horizontal="center"/>
    </xf>
    <xf numFmtId="0" fontId="0" fillId="11" borderId="9" xfId="0" applyFill="1" applyBorder="1" applyAlignment="1">
      <alignment horizontal="center"/>
    </xf>
    <xf numFmtId="0" fontId="0" fillId="11" borderId="4" xfId="0" applyFill="1" applyBorder="1" applyAlignment="1">
      <alignment horizontal="center"/>
    </xf>
    <xf numFmtId="0" fontId="0" fillId="11" borderId="0" xfId="0" applyFill="1" applyAlignment="1">
      <alignment horizontal="center"/>
    </xf>
    <xf numFmtId="0" fontId="57" fillId="11" borderId="9" xfId="0" applyFont="1" applyFill="1" applyBorder="1" applyAlignment="1">
      <alignment horizontal="center" vertical="center" wrapText="1"/>
    </xf>
    <xf numFmtId="0" fontId="57" fillId="11" borderId="8"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57" fillId="13" borderId="8" xfId="0" applyFont="1" applyFill="1" applyBorder="1" applyAlignment="1">
      <alignment horizontal="center" vertical="center" wrapText="1"/>
    </xf>
    <xf numFmtId="0" fontId="57" fillId="13" borderId="11" xfId="0" applyFont="1" applyFill="1" applyBorder="1" applyAlignment="1">
      <alignment horizontal="center" vertical="center" wrapText="1"/>
    </xf>
    <xf numFmtId="0" fontId="0" fillId="11" borderId="11" xfId="0" applyFill="1" applyBorder="1" applyAlignment="1">
      <alignment horizontal="center"/>
    </xf>
    <xf numFmtId="0" fontId="57" fillId="11" borderId="14" xfId="0" applyFont="1" applyFill="1" applyBorder="1" applyAlignment="1">
      <alignment horizontal="center" vertical="center" wrapText="1"/>
    </xf>
    <xf numFmtId="0" fontId="57" fillId="13" borderId="14"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57" fillId="11" borderId="3" xfId="0" applyFont="1" applyFill="1" applyBorder="1" applyAlignment="1">
      <alignment horizontal="center" vertical="center" wrapText="1"/>
    </xf>
    <xf numFmtId="0" fontId="57" fillId="11" borderId="1" xfId="0" applyFont="1" applyFill="1" applyBorder="1" applyAlignment="1">
      <alignment horizontal="center" vertical="center" wrapText="1"/>
    </xf>
    <xf numFmtId="0" fontId="0" fillId="11" borderId="13" xfId="0" applyFill="1" applyBorder="1" applyAlignment="1">
      <alignment horizontal="center"/>
    </xf>
    <xf numFmtId="0" fontId="57" fillId="13" borderId="16" xfId="0" applyFont="1" applyFill="1" applyBorder="1" applyAlignment="1">
      <alignment horizontal="center" vertical="center" wrapText="1"/>
    </xf>
    <xf numFmtId="0" fontId="57" fillId="13" borderId="15" xfId="0" applyFont="1" applyFill="1" applyBorder="1" applyAlignment="1">
      <alignment horizontal="center" vertical="center" wrapText="1"/>
    </xf>
    <xf numFmtId="0" fontId="0" fillId="11" borderId="6" xfId="0" applyFill="1" applyBorder="1" applyAlignment="1">
      <alignment horizontal="center"/>
    </xf>
    <xf numFmtId="0" fontId="57" fillId="11" borderId="10" xfId="0" applyFont="1" applyFill="1" applyBorder="1" applyAlignment="1">
      <alignment horizontal="center" vertical="center" wrapText="1"/>
    </xf>
    <xf numFmtId="0" fontId="57" fillId="13" borderId="10" xfId="0" applyFont="1" applyFill="1" applyBorder="1" applyAlignment="1">
      <alignment horizontal="center" vertical="center" wrapText="1"/>
    </xf>
    <xf numFmtId="0" fontId="0" fillId="0" borderId="4" xfId="0" applyBorder="1" applyAlignment="1">
      <alignment horizontal="left" wrapText="1"/>
    </xf>
    <xf numFmtId="0" fontId="0" fillId="0" borderId="0" xfId="0" applyAlignment="1">
      <alignment horizontal="left" wrapText="1"/>
    </xf>
    <xf numFmtId="0" fontId="4" fillId="0" borderId="4" xfId="0" applyFont="1" applyBorder="1" applyAlignment="1">
      <alignment horizontal="left" wrapText="1"/>
    </xf>
    <xf numFmtId="0" fontId="7" fillId="0" borderId="0" xfId="0" applyFont="1" applyAlignment="1">
      <alignment horizontal="left" wrapText="1"/>
    </xf>
    <xf numFmtId="0" fontId="59" fillId="9" borderId="4" xfId="0" applyFont="1" applyFill="1" applyBorder="1" applyAlignment="1">
      <alignment horizontal="left" vertical="center" wrapText="1"/>
    </xf>
    <xf numFmtId="0" fontId="59" fillId="9" borderId="5" xfId="0" applyFont="1" applyFill="1" applyBorder="1" applyAlignment="1">
      <alignment horizontal="left" vertical="center" wrapText="1"/>
    </xf>
    <xf numFmtId="0" fontId="59" fillId="9" borderId="11" xfId="0" applyFont="1" applyFill="1" applyBorder="1" applyAlignment="1">
      <alignment horizontal="left" vertical="center" wrapText="1"/>
    </xf>
    <xf numFmtId="0" fontId="59" fillId="9" borderId="13" xfId="0" applyFont="1" applyFill="1" applyBorder="1" applyAlignment="1">
      <alignment horizontal="left" vertical="center" wrapText="1"/>
    </xf>
    <xf numFmtId="0" fontId="59" fillId="9" borderId="0" xfId="0" applyFont="1" applyFill="1" applyAlignment="1">
      <alignment horizontal="left" vertical="center" wrapText="1"/>
    </xf>
    <xf numFmtId="0" fontId="59" fillId="9" borderId="3" xfId="0" applyFont="1" applyFill="1" applyBorder="1" applyAlignment="1">
      <alignment horizontal="left" vertical="center"/>
    </xf>
    <xf numFmtId="0" fontId="59" fillId="9" borderId="1" xfId="0" applyFont="1" applyFill="1" applyBorder="1" applyAlignment="1">
      <alignment horizontal="left" vertical="center"/>
    </xf>
    <xf numFmtId="0" fontId="59" fillId="9" borderId="9" xfId="0" applyFont="1" applyFill="1" applyBorder="1" applyAlignment="1">
      <alignment horizontal="left" vertical="center"/>
    </xf>
    <xf numFmtId="0" fontId="59" fillId="9" borderId="10" xfId="0" applyFont="1" applyFill="1" applyBorder="1" applyAlignment="1">
      <alignment horizontal="left" vertical="center"/>
    </xf>
    <xf numFmtId="49" fontId="57" fillId="11" borderId="11" xfId="0" applyNumberFormat="1" applyFont="1" applyFill="1" applyBorder="1" applyAlignment="1">
      <alignment horizontal="center" vertical="center"/>
    </xf>
    <xf numFmtId="49" fontId="57" fillId="11" borderId="12" xfId="0" applyNumberFormat="1" applyFont="1" applyFill="1" applyBorder="1" applyAlignment="1">
      <alignment horizontal="center" vertical="center"/>
    </xf>
    <xf numFmtId="0" fontId="54" fillId="9" borderId="0" xfId="0" applyFont="1" applyFill="1" applyAlignment="1">
      <alignment horizontal="left" vertical="center" wrapText="1"/>
    </xf>
    <xf numFmtId="0" fontId="57" fillId="11" borderId="2" xfId="0" applyFont="1" applyFill="1" applyBorder="1" applyAlignment="1">
      <alignment horizontal="center" vertical="center" wrapText="1"/>
    </xf>
    <xf numFmtId="0" fontId="67" fillId="10" borderId="3" xfId="0" applyFont="1" applyFill="1" applyBorder="1" applyAlignment="1">
      <alignment horizontal="center" vertical="center" wrapText="1"/>
    </xf>
    <xf numFmtId="0" fontId="67" fillId="10" borderId="1" xfId="0" applyFont="1" applyFill="1" applyBorder="1" applyAlignment="1">
      <alignment horizontal="center" vertical="center" wrapText="1"/>
    </xf>
    <xf numFmtId="49" fontId="57" fillId="11" borderId="8" xfId="0" applyNumberFormat="1" applyFont="1" applyFill="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1" xfId="0" applyFont="1" applyBorder="1" applyAlignment="1">
      <alignment horizontal="center" vertical="center" wrapText="1"/>
    </xf>
    <xf numFmtId="49" fontId="57" fillId="11" borderId="9" xfId="0" applyNumberFormat="1" applyFont="1" applyFill="1" applyBorder="1" applyAlignment="1">
      <alignment horizontal="center" vertical="center"/>
    </xf>
    <xf numFmtId="0" fontId="67" fillId="10" borderId="1" xfId="0" applyFont="1" applyFill="1" applyBorder="1" applyAlignment="1">
      <alignment horizontal="left" vertical="center" wrapText="1"/>
    </xf>
    <xf numFmtId="0" fontId="67" fillId="10" borderId="2" xfId="0" applyFont="1" applyFill="1" applyBorder="1" applyAlignment="1">
      <alignment horizontal="left" vertical="center" wrapText="1"/>
    </xf>
    <xf numFmtId="0" fontId="8" fillId="11" borderId="10" xfId="0" applyFont="1" applyFill="1" applyBorder="1" applyAlignment="1">
      <alignment horizontal="center" vertical="center"/>
    </xf>
    <xf numFmtId="0" fontId="8" fillId="11" borderId="13" xfId="0" applyFont="1" applyFill="1" applyBorder="1" applyAlignment="1">
      <alignment horizontal="center" vertical="center"/>
    </xf>
    <xf numFmtId="0" fontId="60" fillId="9" borderId="12" xfId="0" applyFont="1" applyFill="1" applyBorder="1" applyAlignment="1">
      <alignment horizontal="left" vertical="center" wrapText="1"/>
    </xf>
    <xf numFmtId="0" fontId="67" fillId="10" borderId="3" xfId="0" applyFont="1" applyFill="1" applyBorder="1" applyAlignment="1">
      <alignment horizontal="left" vertical="center" wrapText="1"/>
    </xf>
    <xf numFmtId="0" fontId="8" fillId="11" borderId="8" xfId="0" applyFont="1" applyFill="1" applyBorder="1" applyAlignment="1">
      <alignment horizontal="center"/>
    </xf>
    <xf numFmtId="0" fontId="8" fillId="11" borderId="9" xfId="0" applyFont="1" applyFill="1" applyBorder="1" applyAlignment="1">
      <alignment horizontal="center"/>
    </xf>
    <xf numFmtId="0" fontId="8" fillId="11" borderId="11" xfId="0" applyFont="1" applyFill="1" applyBorder="1" applyAlignment="1">
      <alignment horizontal="center"/>
    </xf>
    <xf numFmtId="0" fontId="8" fillId="11" borderId="12" xfId="0" applyFont="1" applyFill="1" applyBorder="1" applyAlignment="1">
      <alignment horizontal="center"/>
    </xf>
    <xf numFmtId="0" fontId="68" fillId="9" borderId="2" xfId="0" applyFont="1" applyFill="1" applyBorder="1" applyAlignment="1">
      <alignment vertical="center" wrapText="1"/>
    </xf>
    <xf numFmtId="0" fontId="68" fillId="9" borderId="3" xfId="0" applyFont="1" applyFill="1" applyBorder="1" applyAlignment="1">
      <alignment vertical="center" wrapText="1"/>
    </xf>
    <xf numFmtId="0" fontId="60" fillId="9" borderId="8" xfId="0" applyFont="1" applyFill="1" applyBorder="1" applyAlignment="1">
      <alignment horizontal="left" vertical="center"/>
    </xf>
    <xf numFmtId="0" fontId="60" fillId="9" borderId="1" xfId="0" applyFont="1" applyFill="1" applyBorder="1" applyAlignment="1">
      <alignment horizontal="left" vertical="center"/>
    </xf>
    <xf numFmtId="0" fontId="59" fillId="9" borderId="8" xfId="0" applyFont="1" applyFill="1" applyBorder="1" applyAlignment="1">
      <alignment horizontal="left" vertical="center"/>
    </xf>
    <xf numFmtId="0" fontId="59" fillId="9" borderId="2" xfId="0" applyFont="1" applyFill="1" applyBorder="1" applyAlignment="1">
      <alignment horizontal="left" vertical="center"/>
    </xf>
    <xf numFmtId="0" fontId="60" fillId="9" borderId="2" xfId="0" applyFont="1" applyFill="1" applyBorder="1" applyAlignment="1">
      <alignment horizontal="left" vertical="center"/>
    </xf>
    <xf numFmtId="0" fontId="57" fillId="11" borderId="4" xfId="0" applyFont="1" applyFill="1" applyBorder="1" applyAlignment="1">
      <alignment horizontal="center" vertical="center" wrapText="1"/>
    </xf>
    <xf numFmtId="0" fontId="57" fillId="11" borderId="5"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0" fillId="11" borderId="12" xfId="0" applyFill="1" applyBorder="1" applyAlignment="1">
      <alignment horizontal="center"/>
    </xf>
    <xf numFmtId="0" fontId="54" fillId="9" borderId="0" xfId="0" applyFont="1" applyFill="1" applyAlignment="1">
      <alignment horizontal="left" vertical="center" indent="2"/>
    </xf>
    <xf numFmtId="0" fontId="82" fillId="0" borderId="16"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0" xfId="0" applyFont="1" applyAlignment="1">
      <alignment horizontal="center" vertical="center" wrapText="1"/>
    </xf>
    <xf numFmtId="0" fontId="56" fillId="11" borderId="9"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56" fillId="11" borderId="4" xfId="0" applyFont="1" applyFill="1" applyBorder="1" applyAlignment="1">
      <alignment horizontal="center" vertical="center" wrapText="1"/>
    </xf>
    <xf numFmtId="49" fontId="56" fillId="11" borderId="8" xfId="0" applyNumberFormat="1" applyFont="1" applyFill="1" applyBorder="1" applyAlignment="1">
      <alignment horizontal="center" vertical="center" wrapText="1"/>
    </xf>
    <xf numFmtId="49" fontId="56" fillId="11" borderId="4" xfId="0" applyNumberFormat="1" applyFont="1" applyFill="1" applyBorder="1" applyAlignment="1">
      <alignment horizontal="center" vertical="center" wrapText="1"/>
    </xf>
    <xf numFmtId="0" fontId="59" fillId="9" borderId="26" xfId="0" applyFont="1" applyFill="1" applyBorder="1" applyAlignment="1">
      <alignment vertical="center" wrapText="1"/>
    </xf>
    <xf numFmtId="0" fontId="59" fillId="9" borderId="27" xfId="0" applyFont="1" applyFill="1" applyBorder="1" applyAlignment="1">
      <alignment vertical="center" wrapText="1"/>
    </xf>
    <xf numFmtId="0" fontId="59" fillId="9" borderId="28" xfId="0" applyFont="1" applyFill="1" applyBorder="1" applyAlignment="1">
      <alignment vertical="center" wrapText="1"/>
    </xf>
    <xf numFmtId="0" fontId="56" fillId="11" borderId="16" xfId="0" applyFont="1" applyFill="1" applyBorder="1" applyAlignment="1">
      <alignment horizontal="center" vertical="center" wrapText="1"/>
    </xf>
    <xf numFmtId="0" fontId="56" fillId="11" borderId="6" xfId="0" applyFont="1" applyFill="1" applyBorder="1" applyAlignment="1">
      <alignment horizontal="center" vertical="center" wrapText="1"/>
    </xf>
    <xf numFmtId="0" fontId="59" fillId="9" borderId="6" xfId="0" applyFont="1" applyFill="1" applyBorder="1" applyAlignment="1">
      <alignment vertical="center" wrapText="1"/>
    </xf>
    <xf numFmtId="0" fontId="59" fillId="9" borderId="16" xfId="0" applyFont="1" applyFill="1" applyBorder="1" applyAlignment="1">
      <alignment vertical="center" wrapText="1"/>
    </xf>
    <xf numFmtId="49" fontId="59" fillId="9" borderId="16" xfId="0" applyNumberFormat="1" applyFont="1" applyFill="1" applyBorder="1" applyAlignment="1">
      <alignment vertical="center" wrapText="1"/>
    </xf>
    <xf numFmtId="49" fontId="59" fillId="9" borderId="2" xfId="0" applyNumberFormat="1" applyFont="1" applyFill="1" applyBorder="1" applyAlignment="1">
      <alignment vertical="center" wrapText="1"/>
    </xf>
    <xf numFmtId="49" fontId="59" fillId="9" borderId="14" xfId="0" applyNumberFormat="1" applyFont="1" applyFill="1" applyBorder="1" applyAlignment="1">
      <alignment vertical="center" wrapText="1"/>
    </xf>
    <xf numFmtId="0" fontId="58" fillId="0" borderId="0" xfId="0" applyFont="1" applyAlignment="1">
      <alignment horizontal="left" vertical="center" wrapText="1"/>
    </xf>
    <xf numFmtId="49" fontId="59" fillId="9" borderId="6" xfId="0" applyNumberFormat="1" applyFont="1" applyFill="1" applyBorder="1" applyAlignment="1">
      <alignment vertical="center" wrapText="1"/>
    </xf>
    <xf numFmtId="0" fontId="56" fillId="11" borderId="14"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56" fillId="11" borderId="10" xfId="0" applyFont="1" applyFill="1" applyBorder="1" applyAlignment="1">
      <alignment horizontal="center" vertical="center" wrapText="1"/>
    </xf>
    <xf numFmtId="0" fontId="55" fillId="0" borderId="12" xfId="0" applyFont="1" applyBorder="1" applyAlignment="1">
      <alignment vertical="center" wrapText="1" shrinkToFit="1"/>
    </xf>
    <xf numFmtId="0" fontId="58" fillId="0" borderId="0" xfId="0" applyFont="1" applyAlignment="1">
      <alignment horizontal="center" vertical="center" wrapText="1" shrinkToFit="1"/>
    </xf>
    <xf numFmtId="0" fontId="58" fillId="0" borderId="0" xfId="0" applyFont="1" applyAlignment="1">
      <alignment horizontal="center" vertical="center" shrinkToFit="1"/>
    </xf>
    <xf numFmtId="0" fontId="56" fillId="13" borderId="8" xfId="0" applyFont="1" applyFill="1" applyBorder="1" applyAlignment="1">
      <alignment horizontal="center" vertical="center" wrapText="1"/>
    </xf>
    <xf numFmtId="0" fontId="56" fillId="13" borderId="11" xfId="0" applyFont="1" applyFill="1" applyBorder="1" applyAlignment="1">
      <alignment horizontal="center" vertical="center" wrapText="1"/>
    </xf>
    <xf numFmtId="0" fontId="56" fillId="13" borderId="19" xfId="0" applyFont="1" applyFill="1" applyBorder="1" applyAlignment="1">
      <alignment horizontal="center" vertical="center" wrapText="1"/>
    </xf>
    <xf numFmtId="0" fontId="56" fillId="13" borderId="29" xfId="0" applyFont="1" applyFill="1" applyBorder="1" applyAlignment="1">
      <alignment horizontal="center" vertical="center" wrapText="1"/>
    </xf>
    <xf numFmtId="0" fontId="54" fillId="9" borderId="0" xfId="0" applyFont="1" applyFill="1" applyAlignment="1">
      <alignment vertical="center" wrapText="1"/>
    </xf>
    <xf numFmtId="0" fontId="67" fillId="10" borderId="14" xfId="0" applyFont="1" applyFill="1" applyBorder="1" applyAlignment="1">
      <alignment horizontal="left" vertical="center" wrapText="1"/>
    </xf>
    <xf numFmtId="0" fontId="58" fillId="0" borderId="14" xfId="0" applyFont="1" applyBorder="1" applyAlignment="1">
      <alignment horizontal="left" vertical="center" wrapText="1"/>
    </xf>
    <xf numFmtId="0" fontId="55" fillId="0" borderId="3" xfId="0" applyFont="1" applyBorder="1" applyAlignment="1">
      <alignment vertical="center" wrapText="1" shrinkToFit="1"/>
    </xf>
    <xf numFmtId="0" fontId="56" fillId="11" borderId="5" xfId="0" applyFont="1" applyFill="1" applyBorder="1" applyAlignment="1">
      <alignment horizontal="center" vertical="center" wrapText="1"/>
    </xf>
    <xf numFmtId="0" fontId="56" fillId="13" borderId="5" xfId="0" applyFont="1" applyFill="1" applyBorder="1" applyAlignment="1">
      <alignment horizontal="center" vertical="center" wrapText="1"/>
    </xf>
    <xf numFmtId="0" fontId="59" fillId="9" borderId="32" xfId="0" applyFont="1" applyFill="1" applyBorder="1" applyAlignment="1">
      <alignment vertical="center" wrapText="1"/>
    </xf>
    <xf numFmtId="0" fontId="59" fillId="9" borderId="33" xfId="0" applyFont="1" applyFill="1" applyBorder="1" applyAlignment="1">
      <alignment vertical="center" wrapText="1"/>
    </xf>
    <xf numFmtId="0" fontId="59" fillId="9" borderId="11" xfId="0" applyFont="1" applyFill="1" applyBorder="1" applyAlignment="1">
      <alignment vertical="center" wrapText="1"/>
    </xf>
    <xf numFmtId="0" fontId="59" fillId="9" borderId="31" xfId="0" applyFont="1" applyFill="1" applyBorder="1" applyAlignment="1">
      <alignment vertical="center" wrapText="1"/>
    </xf>
  </cellXfs>
  <cellStyles count="14">
    <cellStyle name="=C:\WINNT35\SYSTEM32\COMMAND.COM" xfId="3" xr:uid="{DB53BC7F-ABA8-467D-8016-75DD41B0B32E}"/>
    <cellStyle name="AGU_TITLE" xfId="12" xr:uid="{49A07317-70AE-4557-B2C8-A4F40ECF4079}"/>
    <cellStyle name="Heading 1 2" xfId="2" xr:uid="{A829B058-F411-449D-87C8-128796581D6E}"/>
    <cellStyle name="Heading 2 2" xfId="4" xr:uid="{88129893-13CA-4688-A771-5B5A6166D79A}"/>
    <cellStyle name="HeadingTable" xfId="7" xr:uid="{17E4BDC5-F366-4DAD-A117-B7D48C556BC4}"/>
    <cellStyle name="Hyperlink" xfId="11" builtinId="8"/>
    <cellStyle name="Normal" xfId="0" builtinId="0"/>
    <cellStyle name="Normal 2" xfId="10" xr:uid="{1F529C69-4C2B-4342-8DA7-6FADA83D8F16}"/>
    <cellStyle name="Normal 2 2" xfId="5" xr:uid="{23E366DC-2FA7-4548-94A4-4E4C046292E0}"/>
    <cellStyle name="Normal 2 3" xfId="13" xr:uid="{1CE5B09B-AF33-4EEE-8D0A-DF8C4DF3511A}"/>
    <cellStyle name="Normal 4" xfId="8" xr:uid="{23FCCEE6-35E8-4D97-BAB0-0C19697AFBF3}"/>
    <cellStyle name="optionalExposure" xfId="6" xr:uid="{C931FA7C-8EB8-4B87-B63F-C740300BD009}"/>
    <cellStyle name="Percent" xfId="1" builtinId="5"/>
    <cellStyle name="Standard 3" xfId="9" xr:uid="{4F34C8E8-1B44-4257-9135-A1135F9FE7B2}"/>
  </cellStyles>
  <dxfs count="4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Aptos"/>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70C0"/>
        <name val="Aptos"/>
        <family val="2"/>
        <scheme val="none"/>
      </font>
      <fill>
        <patternFill patternType="solid">
          <fgColor indexed="64"/>
          <bgColor rgb="FFFFFDF1"/>
        </patternFill>
      </fill>
      <alignment horizontal="left" vertical="center" textRotation="0" wrapText="1" indent="0" justifyLastLine="0" shrinkToFit="0" readingOrder="0"/>
    </dxf>
    <dxf>
      <font>
        <b/>
        <strike val="0"/>
        <outline val="0"/>
        <shadow val="0"/>
        <u val="none"/>
        <vertAlign val="baseline"/>
        <sz val="9"/>
        <color rgb="FF0070C0"/>
        <name val="Aptos"/>
        <family val="2"/>
        <scheme val="none"/>
      </font>
      <numFmt numFmtId="0" formatCode="General"/>
      <fill>
        <patternFill patternType="solid">
          <fgColor indexed="64"/>
          <bgColor rgb="FFFFFDF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1A0C45"/>
        <name val="Aptos"/>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1A0C45"/>
        <name val="Aptos"/>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solid">
          <fgColor indexed="64"/>
          <bgColor rgb="FFFFFDF1"/>
        </patternFill>
      </fill>
      <alignment horizontal="center" vertical="center" textRotation="0" wrapText="0"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9"/>
        <color theme="1"/>
        <name val="Aptos"/>
        <family val="2"/>
        <scheme val="none"/>
      </font>
      <fill>
        <patternFill patternType="solid">
          <fgColor indexed="64"/>
          <bgColor rgb="FFFFFDF1"/>
        </patternFill>
      </fill>
      <alignment horizontal="left" vertical="center" textRotation="0" wrapText="0" relativeIndent="1" justifyLastLine="0" shrinkToFit="0" readingOrder="0"/>
    </dxf>
    <dxf>
      <font>
        <strike val="0"/>
        <outline val="0"/>
        <shadow val="0"/>
        <vertAlign val="baseline"/>
        <name val="Aptos"/>
        <family val="2"/>
        <scheme val="none"/>
      </font>
    </dxf>
    <dxf>
      <border outline="0">
        <left style="thin">
          <color indexed="64"/>
        </left>
        <right style="thin">
          <color indexed="64"/>
        </right>
        <top style="thin">
          <color indexed="64"/>
        </top>
        <bottom style="thin">
          <color indexed="64"/>
        </bottom>
      </border>
    </dxf>
    <dxf>
      <font>
        <strike val="0"/>
        <outline val="0"/>
        <shadow val="0"/>
        <vertAlign val="baseline"/>
        <sz val="9"/>
        <name val="Aptos"/>
        <family val="2"/>
        <scheme val="none"/>
      </font>
      <alignment horizontal="center" vertical="center" textRotation="0" indent="0" justifyLastLine="0" shrinkToFit="0" readingOrder="0"/>
    </dxf>
    <dxf>
      <border>
        <bottom style="double">
          <color indexed="64"/>
        </bottom>
      </border>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22BF73A6-4238-4B88-9FF9-4B80FA348E0B}">
      <tableStyleElement type="wholeTable" dxfId="41"/>
      <tableStyleElement type="secondColumnStripe" dxfId="40"/>
    </tableStyle>
  </tableStyles>
  <colors>
    <mruColors>
      <color rgb="FF323C1F"/>
      <color rgb="FFF2F2F2"/>
      <color rgb="FFE2E1DE"/>
      <color rgb="FFFFFDF1"/>
      <color rgb="FFFFFD1F"/>
      <color rgb="FF6B8782"/>
      <color rgb="FFBFBFBF"/>
      <color rgb="FF00FFFF"/>
      <color rgb="FF808080"/>
      <color rgb="FFD0C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microsoft.com/office/2007/relationships/slicerCache" Target="slicerCaches/slicerCache1.xml"/><Relationship Id="rId85" Type="http://schemas.openxmlformats.org/officeDocument/2006/relationships/sheetMetadata" Target="metadata.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microsoft.com/office/2007/relationships/slicerCache" Target="slicerCaches/slicerCache2.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15.xml><?xml version="1.0" encoding="utf-8"?>
<ax:ocx xmlns:ax="http://schemas.microsoft.com/office/2006/activeX" xmlns:r="http://schemas.openxmlformats.org/officeDocument/2006/relationships" ax:classid="{978C9E23-D4B0-11CE-BF2D-00AA003F40D0}" ax:persistence="persistStreamInit" r:id="rId1"/>
</file>

<file path=xl/activeX/activeX16.xml><?xml version="1.0" encoding="utf-8"?>
<ax:ocx xmlns:ax="http://schemas.microsoft.com/office/2006/activeX" xmlns:r="http://schemas.openxmlformats.org/officeDocument/2006/relationships" ax:classid="{978C9E23-D4B0-11CE-BF2D-00AA003F40D0}"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19.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20.xml><?xml version="1.0" encoding="utf-8"?>
<ax:ocx xmlns:ax="http://schemas.microsoft.com/office/2006/activeX" xmlns:r="http://schemas.openxmlformats.org/officeDocument/2006/relationships" ax:classid="{978C9E23-D4B0-11CE-BF2D-00AA003F40D0}" ax:persistence="persistStreamInit" r:id="rId1"/>
</file>

<file path=xl/activeX/activeX21.xml><?xml version="1.0" encoding="utf-8"?>
<ax:ocx xmlns:ax="http://schemas.microsoft.com/office/2006/activeX" xmlns:r="http://schemas.openxmlformats.org/officeDocument/2006/relationships" ax:classid="{978C9E23-D4B0-11CE-BF2D-00AA003F40D0}" ax:persistence="persistStreamInit" r:id="rId1"/>
</file>

<file path=xl/activeX/activeX22.xml><?xml version="1.0" encoding="utf-8"?>
<ax:ocx xmlns:ax="http://schemas.microsoft.com/office/2006/activeX" xmlns:r="http://schemas.openxmlformats.org/officeDocument/2006/relationships" ax:classid="{978C9E23-D4B0-11CE-BF2D-00AA003F40D0}" ax:persistence="persistStreamInit" r:id="rId1"/>
</file>

<file path=xl/activeX/activeX23.xml><?xml version="1.0" encoding="utf-8"?>
<ax:ocx xmlns:ax="http://schemas.microsoft.com/office/2006/activeX" xmlns:r="http://schemas.openxmlformats.org/officeDocument/2006/relationships" ax:classid="{978C9E23-D4B0-11CE-BF2D-00AA003F40D0}" ax:persistence="persistStreamInit" r:id="rId1"/>
</file>

<file path=xl/activeX/activeX24.xml><?xml version="1.0" encoding="utf-8"?>
<ax:ocx xmlns:ax="http://schemas.microsoft.com/office/2006/activeX" xmlns:r="http://schemas.openxmlformats.org/officeDocument/2006/relationships" ax:classid="{978C9E23-D4B0-11CE-BF2D-00AA003F40D0}" ax:persistence="persistStreamInit" r:id="rId1"/>
</file>

<file path=xl/activeX/activeX25.xml><?xml version="1.0" encoding="utf-8"?>
<ax:ocx xmlns:ax="http://schemas.microsoft.com/office/2006/activeX" xmlns:r="http://schemas.openxmlformats.org/officeDocument/2006/relationships" ax:classid="{978C9E23-D4B0-11CE-BF2D-00AA003F40D0}" ax:persistence="persistStreamInit" r:id="rId1"/>
</file>

<file path=xl/activeX/activeX26.xml><?xml version="1.0" encoding="utf-8"?>
<ax:ocx xmlns:ax="http://schemas.microsoft.com/office/2006/activeX" xmlns:r="http://schemas.openxmlformats.org/officeDocument/2006/relationships" ax:classid="{978C9E23-D4B0-11CE-BF2D-00AA003F40D0}" ax:persistence="persistStreamInit" r:id="rId1"/>
</file>

<file path=xl/activeX/activeX27.xml><?xml version="1.0" encoding="utf-8"?>
<ax:ocx xmlns:ax="http://schemas.microsoft.com/office/2006/activeX" xmlns:r="http://schemas.openxmlformats.org/officeDocument/2006/relationships" ax:classid="{978C9E23-D4B0-11CE-BF2D-00AA003F40D0}" ax:persistence="persistStreamInit" r:id="rId1"/>
</file>

<file path=xl/activeX/activeX28.xml><?xml version="1.0" encoding="utf-8"?>
<ax:ocx xmlns:ax="http://schemas.microsoft.com/office/2006/activeX" xmlns:r="http://schemas.openxmlformats.org/officeDocument/2006/relationships" ax:classid="{978C9E23-D4B0-11CE-BF2D-00AA003F40D0}" ax:persistence="persistStreamInit" r:id="rId1"/>
</file>

<file path=xl/activeX/activeX29.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30.xml><?xml version="1.0" encoding="utf-8"?>
<ax:ocx xmlns:ax="http://schemas.microsoft.com/office/2006/activeX" xmlns:r="http://schemas.openxmlformats.org/officeDocument/2006/relationships" ax:classid="{978C9E23-D4B0-11CE-BF2D-00AA003F40D0}" ax:persistence="persistStreamInit" r:id="rId1"/>
</file>

<file path=xl/activeX/activeX31.xml><?xml version="1.0" encoding="utf-8"?>
<ax:ocx xmlns:ax="http://schemas.microsoft.com/office/2006/activeX" xmlns:r="http://schemas.openxmlformats.org/officeDocument/2006/relationships" ax:classid="{978C9E23-D4B0-11CE-BF2D-00AA003F40D0}" ax:persistence="persistStreamInit" r:id="rId1"/>
</file>

<file path=xl/activeX/activeX32.xml><?xml version="1.0" encoding="utf-8"?>
<ax:ocx xmlns:ax="http://schemas.microsoft.com/office/2006/activeX" xmlns:r="http://schemas.openxmlformats.org/officeDocument/2006/relationships" ax:classid="{978C9E23-D4B0-11CE-BF2D-00AA003F40D0}" ax:persistence="persistStreamInit" r:id="rId1"/>
</file>

<file path=xl/activeX/activeX33.xml><?xml version="1.0" encoding="utf-8"?>
<ax:ocx xmlns:ax="http://schemas.microsoft.com/office/2006/activeX" xmlns:r="http://schemas.openxmlformats.org/officeDocument/2006/relationships" ax:classid="{978C9E23-D4B0-11CE-BF2D-00AA003F40D0}" ax:persistence="persistStreamInit" r:id="rId1"/>
</file>

<file path=xl/activeX/activeX34.xml><?xml version="1.0" encoding="utf-8"?>
<ax:ocx xmlns:ax="http://schemas.microsoft.com/office/2006/activeX" xmlns:r="http://schemas.openxmlformats.org/officeDocument/2006/relationships" ax:classid="{978C9E23-D4B0-11CE-BF2D-00AA003F40D0}" ax:persistence="persistStreamInit" r:id="rId1"/>
</file>

<file path=xl/activeX/activeX35.xml><?xml version="1.0" encoding="utf-8"?>
<ax:ocx xmlns:ax="http://schemas.microsoft.com/office/2006/activeX" xmlns:r="http://schemas.openxmlformats.org/officeDocument/2006/relationships" ax:classid="{978C9E23-D4B0-11CE-BF2D-00AA003F40D0}" ax:persistence="persistStreamInit" r:id="rId1"/>
</file>

<file path=xl/activeX/activeX36.xml><?xml version="1.0" encoding="utf-8"?>
<ax:ocx xmlns:ax="http://schemas.microsoft.com/office/2006/activeX" xmlns:r="http://schemas.openxmlformats.org/officeDocument/2006/relationships" ax:classid="{978C9E23-D4B0-11CE-BF2D-00AA003F40D0}" ax:persistence="persistStreamInit" r:id="rId1"/>
</file>

<file path=xl/activeX/activeX37.xml><?xml version="1.0" encoding="utf-8"?>
<ax:ocx xmlns:ax="http://schemas.microsoft.com/office/2006/activeX" xmlns:r="http://schemas.openxmlformats.org/officeDocument/2006/relationships" ax:classid="{978C9E23-D4B0-11CE-BF2D-00AA003F40D0}" ax:persistence="persistStreamInit" r:id="rId1"/>
</file>

<file path=xl/activeX/activeX38.xml><?xml version="1.0" encoding="utf-8"?>
<ax:ocx xmlns:ax="http://schemas.microsoft.com/office/2006/activeX" xmlns:r="http://schemas.openxmlformats.org/officeDocument/2006/relationships" ax:classid="{978C9E23-D4B0-11CE-BF2D-00AA003F40D0}" ax:persistence="persistStreamInit" r:id="rId1"/>
</file>

<file path=xl/activeX/activeX39.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40.xml><?xml version="1.0" encoding="utf-8"?>
<ax:ocx xmlns:ax="http://schemas.microsoft.com/office/2006/activeX" xmlns:r="http://schemas.openxmlformats.org/officeDocument/2006/relationships" ax:classid="{978C9E23-D4B0-11CE-BF2D-00AA003F40D0}" ax:persistence="persistStreamInit" r:id="rId1"/>
</file>

<file path=xl/activeX/activeX41.xml><?xml version="1.0" encoding="utf-8"?>
<ax:ocx xmlns:ax="http://schemas.microsoft.com/office/2006/activeX" xmlns:r="http://schemas.openxmlformats.org/officeDocument/2006/relationships" ax:classid="{978C9E23-D4B0-11CE-BF2D-00AA003F40D0}" ax:persistence="persistStreamInit" r:id="rId1"/>
</file>

<file path=xl/activeX/activeX42.xml><?xml version="1.0" encoding="utf-8"?>
<ax:ocx xmlns:ax="http://schemas.microsoft.com/office/2006/activeX" xmlns:r="http://schemas.openxmlformats.org/officeDocument/2006/relationships" ax:classid="{978C9E23-D4B0-11CE-BF2D-00AA003F40D0}" ax:persistence="persistStreamInit" r:id="rId1"/>
</file>

<file path=xl/activeX/activeX43.xml><?xml version="1.0" encoding="utf-8"?>
<ax:ocx xmlns:ax="http://schemas.microsoft.com/office/2006/activeX" xmlns:r="http://schemas.openxmlformats.org/officeDocument/2006/relationships" ax:classid="{978C9E23-D4B0-11CE-BF2D-00AA003F40D0}" ax:persistence="persistStreamInit" r:id="rId1"/>
</file>

<file path=xl/activeX/activeX44.xml><?xml version="1.0" encoding="utf-8"?>
<ax:ocx xmlns:ax="http://schemas.microsoft.com/office/2006/activeX" xmlns:r="http://schemas.openxmlformats.org/officeDocument/2006/relationships" ax:classid="{978C9E23-D4B0-11CE-BF2D-00AA003F40D0}" ax:persistence="persistStreamInit" r:id="rId1"/>
</file>

<file path=xl/activeX/activeX45.xml><?xml version="1.0" encoding="utf-8"?>
<ax:ocx xmlns:ax="http://schemas.microsoft.com/office/2006/activeX" xmlns:r="http://schemas.openxmlformats.org/officeDocument/2006/relationships" ax:classid="{978C9E23-D4B0-11CE-BF2D-00AA003F40D0}" ax:persistence="persistStreamInit" r:id="rId1"/>
</file>

<file path=xl/activeX/activeX46.xml><?xml version="1.0" encoding="utf-8"?>
<ax:ocx xmlns:ax="http://schemas.microsoft.com/office/2006/activeX" xmlns:r="http://schemas.openxmlformats.org/officeDocument/2006/relationships" ax:classid="{978C9E23-D4B0-11CE-BF2D-00AA003F40D0}" ax:persistence="persistStreamInit" r:id="rId1"/>
</file>

<file path=xl/activeX/activeX47.xml><?xml version="1.0" encoding="utf-8"?>
<ax:ocx xmlns:ax="http://schemas.microsoft.com/office/2006/activeX" xmlns:r="http://schemas.openxmlformats.org/officeDocument/2006/relationships" ax:classid="{978C9E23-D4B0-11CE-BF2D-00AA003F40D0}" ax:persistence="persistStreamInit" r:id="rId1"/>
</file>

<file path=xl/activeX/activeX48.xml><?xml version="1.0" encoding="utf-8"?>
<ax:ocx xmlns:ax="http://schemas.microsoft.com/office/2006/activeX" xmlns:r="http://schemas.openxmlformats.org/officeDocument/2006/relationships" ax:classid="{978C9E23-D4B0-11CE-BF2D-00AA003F40D0}" ax:persistence="persistStreamInit" r:id="rId1"/>
</file>

<file path=xl/activeX/activeX49.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50.xml><?xml version="1.0" encoding="utf-8"?>
<ax:ocx xmlns:ax="http://schemas.microsoft.com/office/2006/activeX" xmlns:r="http://schemas.openxmlformats.org/officeDocument/2006/relationships" ax:classid="{978C9E23-D4B0-11CE-BF2D-00AA003F40D0}" ax:persistence="persistStreamInit" r:id="rId1"/>
</file>

<file path=xl/activeX/activeX51.xml><?xml version="1.0" encoding="utf-8"?>
<ax:ocx xmlns:ax="http://schemas.microsoft.com/office/2006/activeX" xmlns:r="http://schemas.openxmlformats.org/officeDocument/2006/relationships" ax:classid="{978C9E23-D4B0-11CE-BF2D-00AA003F40D0}" ax:persistence="persistStreamInit" r:id="rId1"/>
</file>

<file path=xl/activeX/activeX52.xml><?xml version="1.0" encoding="utf-8"?>
<ax:ocx xmlns:ax="http://schemas.microsoft.com/office/2006/activeX" xmlns:r="http://schemas.openxmlformats.org/officeDocument/2006/relationships" ax:classid="{978C9E23-D4B0-11CE-BF2D-00AA003F40D0}" ax:persistence="persistStreamInit" r:id="rId1"/>
</file>

<file path=xl/activeX/activeX53.xml><?xml version="1.0" encoding="utf-8"?>
<ax:ocx xmlns:ax="http://schemas.microsoft.com/office/2006/activeX" xmlns:r="http://schemas.openxmlformats.org/officeDocument/2006/relationships" ax:classid="{978C9E23-D4B0-11CE-BF2D-00AA003F40D0}" ax:persistence="persistStreamInit" r:id="rId1"/>
</file>

<file path=xl/activeX/activeX54.xml><?xml version="1.0" encoding="utf-8"?>
<ax:ocx xmlns:ax="http://schemas.microsoft.com/office/2006/activeX" xmlns:r="http://schemas.openxmlformats.org/officeDocument/2006/relationships" ax:classid="{978C9E23-D4B0-11CE-BF2D-00AA003F40D0}" ax:persistence="persistStreamInit" r:id="rId1"/>
</file>

<file path=xl/activeX/activeX55.xml><?xml version="1.0" encoding="utf-8"?>
<ax:ocx xmlns:ax="http://schemas.microsoft.com/office/2006/activeX" xmlns:r="http://schemas.openxmlformats.org/officeDocument/2006/relationships" ax:classid="{978C9E23-D4B0-11CE-BF2D-00AA003F40D0}" ax:persistence="persistStreamInit" r:id="rId1"/>
</file>

<file path=xl/activeX/activeX56.xml><?xml version="1.0" encoding="utf-8"?>
<ax:ocx xmlns:ax="http://schemas.microsoft.com/office/2006/activeX" xmlns:r="http://schemas.openxmlformats.org/officeDocument/2006/relationships" ax:classid="{978C9E23-D4B0-11CE-BF2D-00AA003F40D0}" ax:persistence="persistStreamInit" r:id="rId1"/>
</file>

<file path=xl/activeX/activeX57.xml><?xml version="1.0" encoding="utf-8"?>
<ax:ocx xmlns:ax="http://schemas.microsoft.com/office/2006/activeX" xmlns:r="http://schemas.openxmlformats.org/officeDocument/2006/relationships" ax:classid="{978C9E23-D4B0-11CE-BF2D-00AA003F40D0}" ax:persistence="persistStreamInit" r:id="rId1"/>
</file>

<file path=xl/activeX/activeX58.xml><?xml version="1.0" encoding="utf-8"?>
<ax:ocx xmlns:ax="http://schemas.microsoft.com/office/2006/activeX" xmlns:r="http://schemas.openxmlformats.org/officeDocument/2006/relationships" ax:classid="{978C9E23-D4B0-11CE-BF2D-00AA003F40D0}" ax:persistence="persistStreamInit" r:id="rId1"/>
</file>

<file path=xl/activeX/activeX59.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60.xml><?xml version="1.0" encoding="utf-8"?>
<ax:ocx xmlns:ax="http://schemas.microsoft.com/office/2006/activeX" xmlns:r="http://schemas.openxmlformats.org/officeDocument/2006/relationships" ax:classid="{978C9E23-D4B0-11CE-BF2D-00AA003F40D0}" ax:persistence="persistStreamInit" r:id="rId1"/>
</file>

<file path=xl/activeX/activeX61.xml><?xml version="1.0" encoding="utf-8"?>
<ax:ocx xmlns:ax="http://schemas.microsoft.com/office/2006/activeX" xmlns:r="http://schemas.openxmlformats.org/officeDocument/2006/relationships" ax:classid="{978C9E23-D4B0-11CE-BF2D-00AA003F40D0}" ax:persistence="persistStreamInit" r:id="rId1"/>
</file>

<file path=xl/activeX/activeX62.xml><?xml version="1.0" encoding="utf-8"?>
<ax:ocx xmlns:ax="http://schemas.microsoft.com/office/2006/activeX" xmlns:r="http://schemas.openxmlformats.org/officeDocument/2006/relationships" ax:classid="{978C9E23-D4B0-11CE-BF2D-00AA003F40D0}" ax:persistence="persistStreamInit" r:id="rId1"/>
</file>

<file path=xl/activeX/activeX63.xml><?xml version="1.0" encoding="utf-8"?>
<ax:ocx xmlns:ax="http://schemas.microsoft.com/office/2006/activeX" xmlns:r="http://schemas.openxmlformats.org/officeDocument/2006/relationships" ax:classid="{978C9E23-D4B0-11CE-BF2D-00AA003F40D0}" ax:persistence="persistStreamInit" r:id="rId1"/>
</file>

<file path=xl/activeX/activeX64.xml><?xml version="1.0" encoding="utf-8"?>
<ax:ocx xmlns:ax="http://schemas.microsoft.com/office/2006/activeX" xmlns:r="http://schemas.openxmlformats.org/officeDocument/2006/relationships" ax:classid="{978C9E23-D4B0-11CE-BF2D-00AA003F40D0}" ax:persistence="persistStreamInit" r:id="rId1"/>
</file>

<file path=xl/activeX/activeX65.xml><?xml version="1.0" encoding="utf-8"?>
<ax:ocx xmlns:ax="http://schemas.microsoft.com/office/2006/activeX" xmlns:r="http://schemas.openxmlformats.org/officeDocument/2006/relationships" ax:classid="{978C9E23-D4B0-11CE-BF2D-00AA003F40D0}" ax:persistence="persistStreamInit" r:id="rId1"/>
</file>

<file path=xl/activeX/activeX66.xml><?xml version="1.0" encoding="utf-8"?>
<ax:ocx xmlns:ax="http://schemas.microsoft.com/office/2006/activeX" xmlns:r="http://schemas.openxmlformats.org/officeDocument/2006/relationships" ax:classid="{978C9E23-D4B0-11CE-BF2D-00AA003F40D0}" ax:persistence="persistStreamInit" r:id="rId1"/>
</file>

<file path=xl/activeX/activeX67.xml><?xml version="1.0" encoding="utf-8"?>
<ax:ocx xmlns:ax="http://schemas.microsoft.com/office/2006/activeX" xmlns:r="http://schemas.openxmlformats.org/officeDocument/2006/relationships" ax:classid="{978C9E23-D4B0-11CE-BF2D-00AA003F40D0}" ax:persistence="persistStreamInit" r:id="rId1"/>
</file>

<file path=xl/activeX/activeX68.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22.xml.rels><?xml version="1.0" encoding="UTF-8" standalone="yes"?>
<Relationships xmlns="http://schemas.openxmlformats.org/package/2006/relationships"><Relationship Id="rId1" Type="http://schemas.openxmlformats.org/officeDocument/2006/relationships/hyperlink" Target="#INDEX!C6"/></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OC'!A2"/></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3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xml.rels><?xml version="1.0" encoding="UTF-8" standalone="yes"?>
<Relationships xmlns="http://schemas.openxmlformats.org/package/2006/relationships"><Relationship Id="rId3" Type="http://schemas.openxmlformats.org/officeDocument/2006/relationships/hyperlink" Target="#INDEX!C6"/><Relationship Id="rId2" Type="http://schemas.openxmlformats.org/officeDocument/2006/relationships/image" Target="../media/image10.png"/><Relationship Id="rId1" Type="http://schemas.openxmlformats.org/officeDocument/2006/relationships/customXml" Target="../ink/ink1.xml"/><Relationship Id="rId5" Type="http://schemas.openxmlformats.org/officeDocument/2006/relationships/image" Target="../media/image3.png"/><Relationship Id="rId4" Type="http://schemas.openxmlformats.org/officeDocument/2006/relationships/hyperlink" Target="#'TOC'!A2"/></Relationships>
</file>

<file path=xl/drawings/_rels/drawing4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4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5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6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1.xml.rels><?xml version="1.0" encoding="UTF-8" standalone="yes"?>
<Relationships xmlns="http://schemas.openxmlformats.org/package/2006/relationships"><Relationship Id="rId1" Type="http://schemas.openxmlformats.org/officeDocument/2006/relationships/image" Target="../media/image9.emf"/></Relationships>
</file>

<file path=xl/drawings/_rels/drawing7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7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TOC'!A2"/><Relationship Id="rId1" Type="http://schemas.openxmlformats.org/officeDocument/2006/relationships/hyperlink" Target="#INDEX!C6"/></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9.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153442</xdr:colOff>
      <xdr:row>52</xdr:row>
      <xdr:rowOff>167072</xdr:rowOff>
    </xdr:to>
    <xdr:pic>
      <xdr:nvPicPr>
        <xdr:cNvPr id="3" name="Picture 2">
          <a:extLst>
            <a:ext uri="{FF2B5EF4-FFF2-40B4-BE49-F238E27FC236}">
              <a16:creationId xmlns:a16="http://schemas.microsoft.com/office/drawing/2014/main" id="{ABE05CF8-B2EA-4A20-9556-F20FEA0F6EEE}"/>
            </a:ext>
          </a:extLst>
        </xdr:cNvPr>
        <xdr:cNvPicPr>
          <a:picLocks noChangeAspect="1"/>
        </xdr:cNvPicPr>
      </xdr:nvPicPr>
      <xdr:blipFill>
        <a:blip xmlns:r="http://schemas.openxmlformats.org/officeDocument/2006/relationships" r:embed="rId1"/>
        <a:stretch>
          <a:fillRect/>
        </a:stretch>
      </xdr:blipFill>
      <xdr:spPr>
        <a:xfrm>
          <a:off x="0" y="0"/>
          <a:ext cx="7468642" cy="98529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58103</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449580</xdr:colOff>
          <xdr:row>1</xdr:row>
          <xdr:rowOff>106680</xdr:rowOff>
        </xdr:to>
        <xdr:sp macro="" textlink="">
          <xdr:nvSpPr>
            <xdr:cNvPr id="13313" name="aguWaterMark"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E61A8BF5-EF1D-0F74-5B78-87EE29FD2233}"/>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742950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4337" name="aguWaterMark"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D83DDDAA-6AC5-3A1D-95D8-3D2AF4A59F4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5361" name="aguWaterMark"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0A3CC92-D9BF-AD65-4578-BA75B8A9ABB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131445</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495300</xdr:colOff>
          <xdr:row>1</xdr:row>
          <xdr:rowOff>106680</xdr:rowOff>
        </xdr:to>
        <xdr:sp macro="" textlink="">
          <xdr:nvSpPr>
            <xdr:cNvPr id="17409" name="aguWaterMark" hidden="1">
              <a:extLst>
                <a:ext uri="{63B3BB69-23CF-44E3-9099-C40C66FF867C}">
                  <a14:compatExt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89715E4C-92E8-B099-F53C-1E1C08D89A1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740019</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350520</xdr:colOff>
          <xdr:row>1</xdr:row>
          <xdr:rowOff>106680</xdr:rowOff>
        </xdr:to>
        <xdr:sp macro="" textlink="">
          <xdr:nvSpPr>
            <xdr:cNvPr id="18433" name="aguWaterMark" hidden="1">
              <a:extLst>
                <a:ext uri="{63B3BB69-23CF-44E3-9099-C40C66FF867C}">
                  <a14:compatExt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C60779A-6125-B5AD-213A-8D659E12F503}"/>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350520</xdr:colOff>
          <xdr:row>1</xdr:row>
          <xdr:rowOff>106680</xdr:rowOff>
        </xdr:to>
        <xdr:sp macro="" textlink="">
          <xdr:nvSpPr>
            <xdr:cNvPr id="19457" name="aguWaterMark" hidden="1">
              <a:extLst>
                <a:ext uri="{63B3BB69-23CF-44E3-9099-C40C66FF867C}">
                  <a14:compatExt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172720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1C237F44-2C31-9F52-216C-3B69344206D5}"/>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1866900</xdr:colOff>
      <xdr:row>43</xdr:row>
      <xdr:rowOff>152400</xdr:rowOff>
    </xdr:from>
    <xdr:to>
      <xdr:col>12</xdr:col>
      <xdr:colOff>1201579</xdr:colOff>
      <xdr:row>54</xdr:row>
      <xdr:rowOff>57150</xdr:rowOff>
    </xdr:to>
    <xdr:sp macro="" textlink="">
      <xdr:nvSpPr>
        <xdr:cNvPr id="2" name="AutoShape 1">
          <a:extLst>
            <a:ext uri="{FF2B5EF4-FFF2-40B4-BE49-F238E27FC236}">
              <a16:creationId xmlns:a16="http://schemas.microsoft.com/office/drawing/2014/main" id="{00000000-0008-0000-1400-000002000000}"/>
            </a:ext>
          </a:extLst>
        </xdr:cNvPr>
        <xdr:cNvSpPr>
          <a:spLocks noChangeAspect="1" noChangeArrowheads="1"/>
        </xdr:cNvSpPr>
      </xdr:nvSpPr>
      <xdr:spPr bwMode="auto">
        <a:xfrm>
          <a:off x="3914775" y="3309938"/>
          <a:ext cx="9189245" cy="1895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1</xdr:row>
      <xdr:rowOff>0</xdr:rowOff>
    </xdr:from>
    <xdr:to>
      <xdr:col>3</xdr:col>
      <xdr:colOff>245745</xdr:colOff>
      <xdr:row>1</xdr:row>
      <xdr:rowOff>210503</xdr:rowOff>
    </xdr:to>
    <xdr:sp macro="" textlink="">
      <xdr:nvSpPr>
        <xdr:cNvPr id="4" name="AGU_INDEX">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609600</xdr:colOff>
          <xdr:row>1</xdr:row>
          <xdr:rowOff>106680</xdr:rowOff>
        </xdr:to>
        <xdr:sp macro="" textlink="">
          <xdr:nvSpPr>
            <xdr:cNvPr id="20482" name="aguWaterMark" hidden="1">
              <a:extLst>
                <a:ext uri="{63B3BB69-23CF-44E3-9099-C40C66FF867C}">
                  <a14:compatExt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2</xdr:col>
      <xdr:colOff>69850</xdr:colOff>
      <xdr:row>1</xdr:row>
      <xdr:rowOff>252413</xdr:rowOff>
    </xdr:to>
    <xdr:pic>
      <xdr:nvPicPr>
        <xdr:cNvPr id="5" name="home_toc">
          <a:hlinkClick xmlns:r="http://schemas.openxmlformats.org/officeDocument/2006/relationships" r:id="rId2" tooltip="Go to table of contents"/>
          <a:extLst>
            <a:ext uri="{FF2B5EF4-FFF2-40B4-BE49-F238E27FC236}">
              <a16:creationId xmlns:a16="http://schemas.microsoft.com/office/drawing/2014/main" id="{9DD4EA52-683F-F5B3-DEB3-7B3CC2784589}"/>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742950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21505" name="aguWaterMark" hidden="1">
              <a:extLst>
                <a:ext uri="{63B3BB69-23CF-44E3-9099-C40C66FF867C}">
                  <a14:compatExt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FA1AD71-6B70-29D1-F486-33C1E70EBF4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22529" name="aguWaterMark"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172720</xdr:colOff>
      <xdr:row>1</xdr:row>
      <xdr:rowOff>244793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2DAA69C-92E6-B4C8-50A1-D38A3CF5606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160020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525780</xdr:colOff>
          <xdr:row>1</xdr:row>
          <xdr:rowOff>106680</xdr:rowOff>
        </xdr:to>
        <xdr:sp macro="" textlink="">
          <xdr:nvSpPr>
            <xdr:cNvPr id="23553" name="aguWaterMark"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C83EDEE-ADAE-55E2-FBD9-A35852A71CD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25924</xdr:colOff>
      <xdr:row>2</xdr:row>
      <xdr:rowOff>220666</xdr:rowOff>
    </xdr:from>
    <xdr:to>
      <xdr:col>7</xdr:col>
      <xdr:colOff>21168</xdr:colOff>
      <xdr:row>12</xdr:row>
      <xdr:rowOff>196333</xdr:rowOff>
    </xdr:to>
    <mc:AlternateContent xmlns:mc="http://schemas.openxmlformats.org/markup-compatibility/2006" xmlns:sle15="http://schemas.microsoft.com/office/drawing/2012/slicer">
      <mc:Choice Requires="sle15">
        <xdr:graphicFrame macro="">
          <xdr:nvGraphicFramePr>
            <xdr:cNvPr id="2" name="ANNEX NUMBER">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ANNEX NUMBER"/>
            </a:graphicData>
          </a:graphic>
        </xdr:graphicFrame>
      </mc:Choice>
      <mc:Fallback xmlns="">
        <xdr:sp macro="" textlink="">
          <xdr:nvSpPr>
            <xdr:cNvPr id="0" name=""/>
            <xdr:cNvSpPr>
              <a:spLocks noTextEdit="1"/>
            </xdr:cNvSpPr>
          </xdr:nvSpPr>
          <xdr:spPr>
            <a:xfrm>
              <a:off x="211133" y="696916"/>
              <a:ext cx="7398284" cy="2304000"/>
            </a:xfrm>
            <a:prstGeom prst="rect">
              <a:avLst/>
            </a:prstGeom>
            <a:solidFill>
              <a:prstClr val="white"/>
            </a:solidFill>
            <a:ln w="1">
              <a:solidFill>
                <a:prstClr val="green"/>
              </a:solidFill>
            </a:ln>
          </xdr:spPr>
          <xdr:txBody>
            <a:bodyPr vertOverflow="clip" horzOverflow="clip"/>
            <a:lstStyle/>
            <a:p>
              <a:r>
                <a:rPr lang="en-BE"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7</xdr:col>
      <xdr:colOff>59469</xdr:colOff>
      <xdr:row>2</xdr:row>
      <xdr:rowOff>220666</xdr:rowOff>
    </xdr:from>
    <xdr:to>
      <xdr:col>10</xdr:col>
      <xdr:colOff>13448</xdr:colOff>
      <xdr:row>12</xdr:row>
      <xdr:rowOff>196333</xdr:rowOff>
    </xdr:to>
    <mc:AlternateContent xmlns:mc="http://schemas.openxmlformats.org/markup-compatibility/2006" xmlns:sle15="http://schemas.microsoft.com/office/drawing/2012/slicer">
      <mc:Choice Requires="sle15">
        <xdr:graphicFrame macro="">
          <xdr:nvGraphicFramePr>
            <xdr:cNvPr id="3" name="NAME OF TEMPLAT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NAME OF TEMPLATE"/>
            </a:graphicData>
          </a:graphic>
        </xdr:graphicFrame>
      </mc:Choice>
      <mc:Fallback xmlns="">
        <xdr:sp macro="" textlink="">
          <xdr:nvSpPr>
            <xdr:cNvPr id="0" name=""/>
            <xdr:cNvSpPr>
              <a:spLocks noTextEdit="1"/>
            </xdr:cNvSpPr>
          </xdr:nvSpPr>
          <xdr:spPr>
            <a:xfrm>
              <a:off x="7647718" y="696916"/>
              <a:ext cx="8427932" cy="2304000"/>
            </a:xfrm>
            <a:prstGeom prst="rect">
              <a:avLst/>
            </a:prstGeom>
            <a:solidFill>
              <a:prstClr val="white"/>
            </a:solidFill>
            <a:ln w="1">
              <a:solidFill>
                <a:prstClr val="green"/>
              </a:solidFill>
            </a:ln>
          </xdr:spPr>
          <xdr:txBody>
            <a:bodyPr vertOverflow="clip" horzOverflow="clip"/>
            <a:lstStyle/>
            <a:p>
              <a:r>
                <a:rPr lang="en-BE"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228600</xdr:colOff>
          <xdr:row>1</xdr:row>
          <xdr:rowOff>106680</xdr:rowOff>
        </xdr:to>
        <xdr:sp macro="" textlink="">
          <xdr:nvSpPr>
            <xdr:cNvPr id="1025" name="aguWaterMark"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14817</xdr:colOff>
      <xdr:row>1</xdr:row>
      <xdr:rowOff>96838</xdr:rowOff>
    </xdr:from>
    <xdr:to>
      <xdr:col>1</xdr:col>
      <xdr:colOff>167217</xdr:colOff>
      <xdr:row>1</xdr:row>
      <xdr:rowOff>249238</xdr:rowOff>
    </xdr:to>
    <xdr:pic>
      <xdr:nvPicPr>
        <xdr:cNvPr id="5" name="home_toc">
          <a:hlinkClick xmlns:r="http://schemas.openxmlformats.org/officeDocument/2006/relationships" r:id="rId1" tooltip="Go to table of contents"/>
          <a:extLst>
            <a:ext uri="{FF2B5EF4-FFF2-40B4-BE49-F238E27FC236}">
              <a16:creationId xmlns:a16="http://schemas.microsoft.com/office/drawing/2014/main" id="{FBB36F4A-E8F0-16EB-70C4-0D252424CC0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131445</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495300</xdr:colOff>
          <xdr:row>1</xdr:row>
          <xdr:rowOff>106680</xdr:rowOff>
        </xdr:to>
        <xdr:sp macro="" textlink="">
          <xdr:nvSpPr>
            <xdr:cNvPr id="24577" name="aguWaterMark" hidden="1">
              <a:extLst>
                <a:ext uri="{63B3BB69-23CF-44E3-9099-C40C66FF867C}">
                  <a14:compatExt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913D72E9-419F-1A59-3CCB-3D39319AA51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25601" name="aguWaterMark" hidden="1">
              <a:extLst>
                <a:ext uri="{63B3BB69-23CF-44E3-9099-C40C66FF867C}">
                  <a14:compatExt spid="_x0000_s25601"/>
                </a:ext>
                <a:ext uri="{FF2B5EF4-FFF2-40B4-BE49-F238E27FC236}">
                  <a16:creationId xmlns:a16="http://schemas.microsoft.com/office/drawing/2014/main" id="{00000000-0008-0000-1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845EB6BC-DC58-C8F5-521F-F1BAF0526707}"/>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742950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27649" name="aguWaterMark" hidden="1">
              <a:extLst>
                <a:ext uri="{63B3BB69-23CF-44E3-9099-C40C66FF867C}">
                  <a14:compatExt spid="_x0000_s27649"/>
                </a:ext>
                <a:ext uri="{FF2B5EF4-FFF2-40B4-BE49-F238E27FC236}">
                  <a16:creationId xmlns:a16="http://schemas.microsoft.com/office/drawing/2014/main" id="{00000000-0008-0000-16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45720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411480</xdr:colOff>
          <xdr:row>1</xdr:row>
          <xdr:rowOff>106680</xdr:rowOff>
        </xdr:to>
        <xdr:sp macro="" textlink="">
          <xdr:nvSpPr>
            <xdr:cNvPr id="28673" name="aguWaterMark" hidden="1">
              <a:extLst>
                <a:ext uri="{63B3BB69-23CF-44E3-9099-C40C66FF867C}">
                  <a14:compatExt spid="_x0000_s28673"/>
                </a:ext>
                <a:ext uri="{FF2B5EF4-FFF2-40B4-BE49-F238E27FC236}">
                  <a16:creationId xmlns:a16="http://schemas.microsoft.com/office/drawing/2014/main" id="{00000000-0008-0000-1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0DC7172-12A2-4F38-EFD4-C232E7AE7BB3}"/>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487680</xdr:colOff>
          <xdr:row>1</xdr:row>
          <xdr:rowOff>106680</xdr:rowOff>
        </xdr:to>
        <xdr:sp macro="" textlink="">
          <xdr:nvSpPr>
            <xdr:cNvPr id="168961" name="aguWaterMark" hidden="1">
              <a:extLst>
                <a:ext uri="{63B3BB69-23CF-44E3-9099-C40C66FF867C}">
                  <a14:compatExt spid="_x0000_s168961"/>
                </a:ext>
                <a:ext uri="{FF2B5EF4-FFF2-40B4-BE49-F238E27FC236}">
                  <a16:creationId xmlns:a16="http://schemas.microsoft.com/office/drawing/2014/main" id="{00000000-0008-0000-18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3" name="home_toc">
          <a:hlinkClick xmlns:r="http://schemas.openxmlformats.org/officeDocument/2006/relationships" r:id="rId1" tooltip="Go to table of contents"/>
          <a:extLst>
            <a:ext uri="{FF2B5EF4-FFF2-40B4-BE49-F238E27FC236}">
              <a16:creationId xmlns:a16="http://schemas.microsoft.com/office/drawing/2014/main" id="{77D47515-1505-8949-2C62-6B6576A275F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487680</xdr:colOff>
          <xdr:row>1</xdr:row>
          <xdr:rowOff>106680</xdr:rowOff>
        </xdr:to>
        <xdr:sp macro="" textlink="">
          <xdr:nvSpPr>
            <xdr:cNvPr id="172033" name="aguWaterMark" hidden="1">
              <a:extLst>
                <a:ext uri="{63B3BB69-23CF-44E3-9099-C40C66FF867C}">
                  <a14:compatExt spid="_x0000_s172033"/>
                </a:ext>
                <a:ext uri="{FF2B5EF4-FFF2-40B4-BE49-F238E27FC236}">
                  <a16:creationId xmlns:a16="http://schemas.microsoft.com/office/drawing/2014/main" id="{00000000-0008-0000-1900-000001A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3" name="home_toc">
          <a:hlinkClick xmlns:r="http://schemas.openxmlformats.org/officeDocument/2006/relationships" r:id="rId1" tooltip="Go to table of contents"/>
          <a:extLst>
            <a:ext uri="{FF2B5EF4-FFF2-40B4-BE49-F238E27FC236}">
              <a16:creationId xmlns:a16="http://schemas.microsoft.com/office/drawing/2014/main" id="{ADBBE680-B7CD-B783-BDB6-6A1999CAC9A2}"/>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487680</xdr:colOff>
          <xdr:row>1</xdr:row>
          <xdr:rowOff>106680</xdr:rowOff>
        </xdr:to>
        <xdr:sp macro="" textlink="">
          <xdr:nvSpPr>
            <xdr:cNvPr id="171009" name="aguWaterMark" hidden="1">
              <a:extLst>
                <a:ext uri="{63B3BB69-23CF-44E3-9099-C40C66FF867C}">
                  <a14:compatExt spid="_x0000_s171009"/>
                </a:ext>
                <a:ext uri="{FF2B5EF4-FFF2-40B4-BE49-F238E27FC236}">
                  <a16:creationId xmlns:a16="http://schemas.microsoft.com/office/drawing/2014/main" id="{00000000-0008-0000-1A00-000001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3" name="home_toc">
          <a:hlinkClick xmlns:r="http://schemas.openxmlformats.org/officeDocument/2006/relationships" r:id="rId1" tooltip="Go to table of contents"/>
          <a:extLst>
            <a:ext uri="{FF2B5EF4-FFF2-40B4-BE49-F238E27FC236}">
              <a16:creationId xmlns:a16="http://schemas.microsoft.com/office/drawing/2014/main" id="{A606D4A3-D84C-15F7-F144-B84C6460B06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487680</xdr:colOff>
          <xdr:row>1</xdr:row>
          <xdr:rowOff>106680</xdr:rowOff>
        </xdr:to>
        <xdr:sp macro="" textlink="">
          <xdr:nvSpPr>
            <xdr:cNvPr id="169985" name="aguWaterMark" hidden="1">
              <a:extLst>
                <a:ext uri="{63B3BB69-23CF-44E3-9099-C40C66FF867C}">
                  <a14:compatExt spid="_x0000_s169985"/>
                </a:ext>
                <a:ext uri="{FF2B5EF4-FFF2-40B4-BE49-F238E27FC236}">
                  <a16:creationId xmlns:a16="http://schemas.microsoft.com/office/drawing/2014/main" id="{00000000-0008-0000-1B00-00000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3" name="home_toc">
          <a:hlinkClick xmlns:r="http://schemas.openxmlformats.org/officeDocument/2006/relationships" r:id="rId1" tooltip="Go to table of contents"/>
          <a:extLst>
            <a:ext uri="{FF2B5EF4-FFF2-40B4-BE49-F238E27FC236}">
              <a16:creationId xmlns:a16="http://schemas.microsoft.com/office/drawing/2014/main" id="{F14AFA6B-8C8E-9A40-5314-BF020BD26A1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735330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29697" name="aguWaterMark" hidden="1">
              <a:extLst>
                <a:ext uri="{63B3BB69-23CF-44E3-9099-C40C66FF867C}">
                  <a14:compatExt spid="_x0000_s29697"/>
                </a:ext>
                <a:ext uri="{FF2B5EF4-FFF2-40B4-BE49-F238E27FC236}">
                  <a16:creationId xmlns:a16="http://schemas.microsoft.com/office/drawing/2014/main" id="{00000000-0008-0000-1C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DF85B772-417D-EE44-EE63-803777B4E8D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1" tooltip="Go to table of contents"/>
          <a:extLst>
            <a:ext uri="{FF2B5EF4-FFF2-40B4-BE49-F238E27FC236}">
              <a16:creationId xmlns:a16="http://schemas.microsoft.com/office/drawing/2014/main" id="{557758C4-5C5F-1065-0B6C-B13A0488328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209550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571500</xdr:colOff>
          <xdr:row>1</xdr:row>
          <xdr:rowOff>106680</xdr:rowOff>
        </xdr:to>
        <xdr:sp macro="" textlink="">
          <xdr:nvSpPr>
            <xdr:cNvPr id="2049" name="aguWaterMark"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724C4B32-7C31-470A-73A0-38D86D999FF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31745" name="aguWaterMark" hidden="1">
              <a:extLst>
                <a:ext uri="{63B3BB69-23CF-44E3-9099-C40C66FF867C}">
                  <a14:compatExt spid="_x0000_s31745"/>
                </a:ext>
                <a:ext uri="{FF2B5EF4-FFF2-40B4-BE49-F238E27FC236}">
                  <a16:creationId xmlns:a16="http://schemas.microsoft.com/office/drawing/2014/main" id="{00000000-0008-0000-1E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AD6BCDE-BCB0-97CB-D33A-687C7A53DDD5}"/>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32769" name="aguWaterMark" hidden="1">
              <a:extLst>
                <a:ext uri="{63B3BB69-23CF-44E3-9099-C40C66FF867C}">
                  <a14:compatExt spid="_x0000_s32769"/>
                </a:ext>
                <a:ext uri="{FF2B5EF4-FFF2-40B4-BE49-F238E27FC236}">
                  <a16:creationId xmlns:a16="http://schemas.microsoft.com/office/drawing/2014/main" id="{00000000-0008-0000-1F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172720</xdr:colOff>
      <xdr:row>1</xdr:row>
      <xdr:rowOff>244793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753ADCDA-CA50-69D1-D541-1F95FAA3CC8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68580</xdr:colOff>
          <xdr:row>1</xdr:row>
          <xdr:rowOff>106680</xdr:rowOff>
        </xdr:to>
        <xdr:sp macro="" textlink="">
          <xdr:nvSpPr>
            <xdr:cNvPr id="33793" name="aguWaterMark" hidden="1">
              <a:extLst>
                <a:ext uri="{63B3BB69-23CF-44E3-9099-C40C66FF867C}">
                  <a14:compatExt spid="_x0000_s33793"/>
                </a:ext>
                <a:ext uri="{FF2B5EF4-FFF2-40B4-BE49-F238E27FC236}">
                  <a16:creationId xmlns:a16="http://schemas.microsoft.com/office/drawing/2014/main" id="{00000000-0008-0000-2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D1145B3C-1E64-119E-A574-798092E07CF9}"/>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34817" name="aguWaterMark" hidden="1">
              <a:extLst>
                <a:ext uri="{63B3BB69-23CF-44E3-9099-C40C66FF867C}">
                  <a14:compatExt spid="_x0000_s34817"/>
                </a:ext>
                <a:ext uri="{FF2B5EF4-FFF2-40B4-BE49-F238E27FC236}">
                  <a16:creationId xmlns:a16="http://schemas.microsoft.com/office/drawing/2014/main" id="{00000000-0008-0000-2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ADEACE0-8DBA-57AB-97B1-0B1DC5A1577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114300</xdr:colOff>
          <xdr:row>1</xdr:row>
          <xdr:rowOff>106680</xdr:rowOff>
        </xdr:to>
        <xdr:sp macro="" textlink="">
          <xdr:nvSpPr>
            <xdr:cNvPr id="37889" name="aguWaterMark" hidden="1">
              <a:extLst>
                <a:ext uri="{63B3BB69-23CF-44E3-9099-C40C66FF867C}">
                  <a14:compatExt spid="_x0000_s37889"/>
                </a:ext>
                <a:ext uri="{FF2B5EF4-FFF2-40B4-BE49-F238E27FC236}">
                  <a16:creationId xmlns:a16="http://schemas.microsoft.com/office/drawing/2014/main" id="{00000000-0008-0000-2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99CC2CF-153C-65DA-FE50-736CBE60346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0</xdr:colOff>
          <xdr:row>1</xdr:row>
          <xdr:rowOff>106680</xdr:rowOff>
        </xdr:to>
        <xdr:sp macro="" textlink="">
          <xdr:nvSpPr>
            <xdr:cNvPr id="39937" name="aguWaterMark" hidden="1">
              <a:extLst>
                <a:ext uri="{63B3BB69-23CF-44E3-9099-C40C66FF867C}">
                  <a14:compatExt spid="_x0000_s39937"/>
                </a:ext>
                <a:ext uri="{FF2B5EF4-FFF2-40B4-BE49-F238E27FC236}">
                  <a16:creationId xmlns:a16="http://schemas.microsoft.com/office/drawing/2014/main" id="{00000000-0008-0000-23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8A294AD1-C7DA-A141-C832-12BFD430EEA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44033" name="aguWaterMark" hidden="1">
              <a:extLst>
                <a:ext uri="{63B3BB69-23CF-44E3-9099-C40C66FF867C}">
                  <a14:compatExt spid="_x0000_s44033"/>
                </a:ext>
                <a:ext uri="{FF2B5EF4-FFF2-40B4-BE49-F238E27FC236}">
                  <a16:creationId xmlns:a16="http://schemas.microsoft.com/office/drawing/2014/main" id="{00000000-0008-0000-2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F37709BB-FB0B-F622-608B-D89FE0EAAB83}"/>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48129" name="aguWaterMark" hidden="1">
              <a:extLst>
                <a:ext uri="{63B3BB69-23CF-44E3-9099-C40C66FF867C}">
                  <a14:compatExt spid="_x0000_s48129"/>
                </a:ext>
                <a:ext uri="{FF2B5EF4-FFF2-40B4-BE49-F238E27FC236}">
                  <a16:creationId xmlns:a16="http://schemas.microsoft.com/office/drawing/2014/main" id="{00000000-0008-0000-25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172720</xdr:colOff>
      <xdr:row>1</xdr:row>
      <xdr:rowOff>244793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45A67E7-8D1A-84F8-728D-E0AA8424B18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140970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30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502920</xdr:colOff>
          <xdr:row>1</xdr:row>
          <xdr:rowOff>106680</xdr:rowOff>
        </xdr:to>
        <xdr:sp macro="" textlink="">
          <xdr:nvSpPr>
            <xdr:cNvPr id="49153" name="aguWaterMark" hidden="1">
              <a:extLst>
                <a:ext uri="{63B3BB69-23CF-44E3-9099-C40C66FF867C}">
                  <a14:compatExt spid="_x0000_s49153"/>
                </a:ext>
                <a:ext uri="{FF2B5EF4-FFF2-40B4-BE49-F238E27FC236}">
                  <a16:creationId xmlns:a16="http://schemas.microsoft.com/office/drawing/2014/main" id="{00000000-0008-0000-26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74B2DA2D-BB70-DA49-D801-43F3D366CE5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50177" name="aguWaterMark" hidden="1">
              <a:extLst>
                <a:ext uri="{63B3BB69-23CF-44E3-9099-C40C66FF867C}">
                  <a14:compatExt spid="_x0000_s50177"/>
                </a:ext>
                <a:ext uri="{FF2B5EF4-FFF2-40B4-BE49-F238E27FC236}">
                  <a16:creationId xmlns:a16="http://schemas.microsoft.com/office/drawing/2014/main" id="{00000000-0008-0000-27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E37963C2-2219-B996-BA0A-5A43CFC84EF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3"/>
          <a:extLst>
            <a:ext uri="{FF2B5EF4-FFF2-40B4-BE49-F238E27FC236}">
              <a16:creationId xmlns:a16="http://schemas.microsoft.com/office/drawing/2014/main" id="{00000000-0008-0000-03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365760</xdr:colOff>
          <xdr:row>1</xdr:row>
          <xdr:rowOff>106680</xdr:rowOff>
        </xdr:to>
        <xdr:sp macro="" textlink="">
          <xdr:nvSpPr>
            <xdr:cNvPr id="3073" name="aguWaterMark"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5" name="home_toc">
          <a:hlinkClick xmlns:r="http://schemas.openxmlformats.org/officeDocument/2006/relationships" r:id="rId4" tooltip="Go to table of contents"/>
          <a:extLst>
            <a:ext uri="{FF2B5EF4-FFF2-40B4-BE49-F238E27FC236}">
              <a16:creationId xmlns:a16="http://schemas.microsoft.com/office/drawing/2014/main" id="{559CEA60-0CE9-ADD0-953C-41875B7CEE0F}"/>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220980</xdr:colOff>
          <xdr:row>1</xdr:row>
          <xdr:rowOff>106680</xdr:rowOff>
        </xdr:to>
        <xdr:sp macro="" textlink="">
          <xdr:nvSpPr>
            <xdr:cNvPr id="51201" name="aguWaterMark" hidden="1">
              <a:extLst>
                <a:ext uri="{63B3BB69-23CF-44E3-9099-C40C66FF867C}">
                  <a14:compatExt spid="_x0000_s51201"/>
                </a:ext>
                <a:ext uri="{FF2B5EF4-FFF2-40B4-BE49-F238E27FC236}">
                  <a16:creationId xmlns:a16="http://schemas.microsoft.com/office/drawing/2014/main" id="{00000000-0008-0000-28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401BB07-027A-4AAD-0B96-52F22599AC9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257175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647700</xdr:colOff>
          <xdr:row>1</xdr:row>
          <xdr:rowOff>106680</xdr:rowOff>
        </xdr:to>
        <xdr:sp macro="" textlink="">
          <xdr:nvSpPr>
            <xdr:cNvPr id="52225" name="aguWaterMark" hidden="1">
              <a:extLst>
                <a:ext uri="{63B3BB69-23CF-44E3-9099-C40C66FF867C}">
                  <a14:compatExt spid="_x0000_s52225"/>
                </a:ext>
                <a:ext uri="{FF2B5EF4-FFF2-40B4-BE49-F238E27FC236}">
                  <a16:creationId xmlns:a16="http://schemas.microsoft.com/office/drawing/2014/main" id="{00000000-0008-0000-29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B16CBBFC-6865-9AE3-6397-4ABDCA5A3B0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121920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BBD6D67-2B87-C688-ADD9-2ED1D98A4B4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B833A07A-5EAD-FCA9-7B6E-A49F3766F38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94ED948-EA90-3734-E593-34C50C0F560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4A5F7AC5-40EE-0145-F92B-90A449A2FF6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131445</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43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495300</xdr:colOff>
          <xdr:row>1</xdr:row>
          <xdr:rowOff>106680</xdr:rowOff>
        </xdr:to>
        <xdr:sp macro="" textlink="">
          <xdr:nvSpPr>
            <xdr:cNvPr id="68609" name="aguWaterMark" hidden="1">
              <a:extLst>
                <a:ext uri="{63B3BB69-23CF-44E3-9099-C40C66FF867C}">
                  <a14:compatExt spid="_x0000_s68609"/>
                </a:ext>
                <a:ext uri="{FF2B5EF4-FFF2-40B4-BE49-F238E27FC236}">
                  <a16:creationId xmlns:a16="http://schemas.microsoft.com/office/drawing/2014/main" id="{00000000-0008-0000-2E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48EB23C-0485-AC91-1EEA-7099CB2C4FD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69633" name="aguWaterMark" hidden="1">
              <a:extLst>
                <a:ext uri="{63B3BB69-23CF-44E3-9099-C40C66FF867C}">
                  <a14:compatExt spid="_x0000_s69633"/>
                </a:ext>
                <a:ext uri="{FF2B5EF4-FFF2-40B4-BE49-F238E27FC236}">
                  <a16:creationId xmlns:a16="http://schemas.microsoft.com/office/drawing/2014/main" id="{00000000-0008-0000-2F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8A0CAF8-4882-0531-BEB2-854E420BAB9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418148</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6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DD7D8E00-D70B-8A8B-DFD9-B37C24DBA2F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418148</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7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7FD6EC8D-8925-B93D-6DAB-DCD3F12C4705}"/>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742950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6145" name="aguWaterMark"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D20B69FF-56D6-995D-669B-9C20432E7BA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736600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2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83969" name="aguWaterMark" hidden="1">
              <a:extLst>
                <a:ext uri="{63B3BB69-23CF-44E3-9099-C40C66FF867C}">
                  <a14:compatExt spid="_x0000_s83969"/>
                </a:ext>
                <a:ext uri="{FF2B5EF4-FFF2-40B4-BE49-F238E27FC236}">
                  <a16:creationId xmlns:a16="http://schemas.microsoft.com/office/drawing/2014/main" id="{00000000-0008-0000-32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22564B9C-5CAE-C315-931A-187D0464E4D6}"/>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730250</xdr:colOff>
      <xdr:row>1</xdr:row>
      <xdr:rowOff>213043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7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89089" name="aguWaterMark" hidden="1">
              <a:extLst>
                <a:ext uri="{63B3BB69-23CF-44E3-9099-C40C66FF867C}">
                  <a14:compatExt spid="_x0000_s89089"/>
                </a:ext>
                <a:ext uri="{FF2B5EF4-FFF2-40B4-BE49-F238E27FC236}">
                  <a16:creationId xmlns:a16="http://schemas.microsoft.com/office/drawing/2014/main" id="{00000000-0008-0000-33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162560</xdr:colOff>
      <xdr:row>1</xdr:row>
      <xdr:rowOff>254953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9522318-5974-8C4A-B700-55CBC8C17498}"/>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8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0113" name="aguWaterMark" hidden="1">
              <a:extLst>
                <a:ext uri="{63B3BB69-23CF-44E3-9099-C40C66FF867C}">
                  <a14:compatExt spid="_x0000_s90113"/>
                </a:ext>
                <a:ext uri="{FF2B5EF4-FFF2-40B4-BE49-F238E27FC236}">
                  <a16:creationId xmlns:a16="http://schemas.microsoft.com/office/drawing/2014/main" id="{00000000-0008-0000-34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229035F3-6CE6-E2DE-0340-4106631447C7}"/>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199073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9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1137" name="aguWaterMark" hidden="1">
              <a:extLst>
                <a:ext uri="{63B3BB69-23CF-44E3-9099-C40C66FF867C}">
                  <a14:compatExt spid="_x0000_s91137"/>
                </a:ext>
                <a:ext uri="{FF2B5EF4-FFF2-40B4-BE49-F238E27FC236}">
                  <a16:creationId xmlns:a16="http://schemas.microsoft.com/office/drawing/2014/main" id="{00000000-0008-0000-35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160020</xdr:colOff>
      <xdr:row>1</xdr:row>
      <xdr:rowOff>257493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C97806C-5289-F397-7CC3-5B626F4B772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D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5233" name="aguWaterMark" hidden="1">
              <a:extLst>
                <a:ext uri="{63B3BB69-23CF-44E3-9099-C40C66FF867C}">
                  <a14:compatExt spid="_x0000_s95233"/>
                </a:ext>
                <a:ext uri="{FF2B5EF4-FFF2-40B4-BE49-F238E27FC236}">
                  <a16:creationId xmlns:a16="http://schemas.microsoft.com/office/drawing/2014/main" id="{00000000-0008-0000-36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8F20214-00F7-5393-9FE6-A3EF9FFE51B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5F00-000002000000}"/>
            </a:ext>
          </a:extLst>
        </xdr:cNvPr>
        <xdr:cNvSpPr/>
      </xdr:nvSpPr>
      <xdr:spPr>
        <a:xfrm>
          <a:off x="180975" y="133350"/>
          <a:ext cx="733425"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7281" name="aguWaterMark" hidden="1">
              <a:extLst>
                <a:ext uri="{63B3BB69-23CF-44E3-9099-C40C66FF867C}">
                  <a14:compatExt spid="_x0000_s97281"/>
                </a:ext>
                <a:ext uri="{FF2B5EF4-FFF2-40B4-BE49-F238E27FC236}">
                  <a16:creationId xmlns:a16="http://schemas.microsoft.com/office/drawing/2014/main" id="{00000000-0008-0000-37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72AB6AA-E8F8-D281-F9EE-DF8E1838F3D8}"/>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000-000002000000}"/>
            </a:ext>
          </a:extLst>
        </xdr:cNvPr>
        <xdr:cNvSpPr/>
      </xdr:nvSpPr>
      <xdr:spPr>
        <a:xfrm>
          <a:off x="180975" y="133350"/>
          <a:ext cx="733425"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8305" name="aguWaterMark" hidden="1">
              <a:extLst>
                <a:ext uri="{63B3BB69-23CF-44E3-9099-C40C66FF867C}">
                  <a14:compatExt spid="_x0000_s98305"/>
                </a:ext>
                <a:ext uri="{FF2B5EF4-FFF2-40B4-BE49-F238E27FC236}">
                  <a16:creationId xmlns:a16="http://schemas.microsoft.com/office/drawing/2014/main" id="{00000000-0008-0000-38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9C0057EE-9EC1-E088-1C4C-F6E6EB0D285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282893</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1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678180</xdr:colOff>
          <xdr:row>1</xdr:row>
          <xdr:rowOff>106680</xdr:rowOff>
        </xdr:to>
        <xdr:sp macro="" textlink="">
          <xdr:nvSpPr>
            <xdr:cNvPr id="99329" name="aguWaterMark" hidden="1">
              <a:extLst>
                <a:ext uri="{63B3BB69-23CF-44E3-9099-C40C66FF867C}">
                  <a14:compatExt spid="_x0000_s99329"/>
                </a:ext>
                <a:ext uri="{FF2B5EF4-FFF2-40B4-BE49-F238E27FC236}">
                  <a16:creationId xmlns:a16="http://schemas.microsoft.com/office/drawing/2014/main" id="{00000000-0008-0000-39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905EB46A-5FEC-BD2E-3466-618E41FA05C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283845</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67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647700</xdr:colOff>
          <xdr:row>1</xdr:row>
          <xdr:rowOff>106680</xdr:rowOff>
        </xdr:to>
        <xdr:sp macro="" textlink="">
          <xdr:nvSpPr>
            <xdr:cNvPr id="105473" name="aguWaterMark" hidden="1">
              <a:extLst>
                <a:ext uri="{63B3BB69-23CF-44E3-9099-C40C66FF867C}">
                  <a14:compatExt spid="_x0000_s105473"/>
                </a:ext>
                <a:ext uri="{FF2B5EF4-FFF2-40B4-BE49-F238E27FC236}">
                  <a16:creationId xmlns:a16="http://schemas.microsoft.com/office/drawing/2014/main" id="{00000000-0008-0000-3A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4C698ED3-FECE-C990-5150-EA1F1CB3845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83820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68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449580</xdr:colOff>
          <xdr:row>1</xdr:row>
          <xdr:rowOff>106680</xdr:rowOff>
        </xdr:to>
        <xdr:sp macro="" textlink="">
          <xdr:nvSpPr>
            <xdr:cNvPr id="106497" name="aguWaterMark" hidden="1">
              <a:extLst>
                <a:ext uri="{63B3BB69-23CF-44E3-9099-C40C66FF867C}">
                  <a14:compatExt spid="_x0000_s106497"/>
                </a:ext>
                <a:ext uri="{FF2B5EF4-FFF2-40B4-BE49-F238E27FC236}">
                  <a16:creationId xmlns:a16="http://schemas.microsoft.com/office/drawing/2014/main" id="{00000000-0008-0000-3B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21CB2C91-A1DF-393D-41BF-C6AF7B8E5472}"/>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736600</xdr:colOff>
      <xdr:row>1</xdr:row>
      <xdr:rowOff>204153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9217" name="aguWaterMark"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175260</xdr:colOff>
      <xdr:row>1</xdr:row>
      <xdr:rowOff>242253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E44638AA-CF98-AC56-C871-A78DECAD1D96}"/>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9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07521" name="aguWaterMark" hidden="1">
              <a:extLst>
                <a:ext uri="{63B3BB69-23CF-44E3-9099-C40C66FF867C}">
                  <a14:compatExt spid="_x0000_s107521"/>
                </a:ext>
                <a:ext uri="{FF2B5EF4-FFF2-40B4-BE49-F238E27FC236}">
                  <a16:creationId xmlns:a16="http://schemas.microsoft.com/office/drawing/2014/main" id="{00000000-0008-0000-3C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12C86105-1907-3A8F-0C19-5C56B5FFD006}"/>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A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08545" name="aguWaterMark" hidden="1">
              <a:extLst>
                <a:ext uri="{63B3BB69-23CF-44E3-9099-C40C66FF867C}">
                  <a14:compatExt spid="_x0000_s108545"/>
                </a:ext>
                <a:ext uri="{FF2B5EF4-FFF2-40B4-BE49-F238E27FC236}">
                  <a16:creationId xmlns:a16="http://schemas.microsoft.com/office/drawing/2014/main" id="{00000000-0008-0000-3D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7EC91BDC-C870-48EE-1AAE-F6E5755D0B7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735330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B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09569" name="aguWaterMark" hidden="1">
              <a:extLst>
                <a:ext uri="{63B3BB69-23CF-44E3-9099-C40C66FF867C}">
                  <a14:compatExt spid="_x0000_s109569"/>
                </a:ext>
                <a:ext uri="{FF2B5EF4-FFF2-40B4-BE49-F238E27FC236}">
                  <a16:creationId xmlns:a16="http://schemas.microsoft.com/office/drawing/2014/main" id="{00000000-0008-0000-3E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1543D7E-2FF1-EA00-4F0C-E5CB6B37EF1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735330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C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10593" name="aguWaterMark" hidden="1">
              <a:extLst>
                <a:ext uri="{63B3BB69-23CF-44E3-9099-C40C66FF867C}">
                  <a14:compatExt spid="_x0000_s110593"/>
                </a:ext>
                <a:ext uri="{FF2B5EF4-FFF2-40B4-BE49-F238E27FC236}">
                  <a16:creationId xmlns:a16="http://schemas.microsoft.com/office/drawing/2014/main" id="{00000000-0008-0000-3F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172720</xdr:colOff>
      <xdr:row>1</xdr:row>
      <xdr:rowOff>244793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89FCFD0-3F27-D7CD-0F69-ED2358CAB97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D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11617" name="aguWaterMark" hidden="1">
              <a:extLst>
                <a:ext uri="{63B3BB69-23CF-44E3-9099-C40C66FF867C}">
                  <a14:compatExt spid="_x0000_s111617"/>
                </a:ext>
                <a:ext uri="{FF2B5EF4-FFF2-40B4-BE49-F238E27FC236}">
                  <a16:creationId xmlns:a16="http://schemas.microsoft.com/office/drawing/2014/main" id="{00000000-0008-0000-40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95250</xdr:rowOff>
    </xdr:from>
    <xdr:to>
      <xdr:col>1</xdr:col>
      <xdr:colOff>168910</xdr:colOff>
      <xdr:row>1</xdr:row>
      <xdr:rowOff>243840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4E7BE79E-1260-63A6-3702-88ACC3768184}"/>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19075"/>
          <a:ext cx="152400" cy="1524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739140</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E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12641" name="aguWaterMark" hidden="1">
              <a:extLst>
                <a:ext uri="{63B3BB69-23CF-44E3-9099-C40C66FF867C}">
                  <a14:compatExt spid="_x0000_s112641"/>
                </a:ext>
                <a:ext uri="{FF2B5EF4-FFF2-40B4-BE49-F238E27FC236}">
                  <a16:creationId xmlns:a16="http://schemas.microsoft.com/office/drawing/2014/main" id="{00000000-0008-0000-41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95250</xdr:rowOff>
    </xdr:from>
    <xdr:to>
      <xdr:col>1</xdr:col>
      <xdr:colOff>168910</xdr:colOff>
      <xdr:row>1</xdr:row>
      <xdr:rowOff>243840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7C6F037-8F8C-263E-5214-6706FDCDA22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19075"/>
          <a:ext cx="152400" cy="1524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735330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6F00-000002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13665" name="aguWaterMark" hidden="1">
              <a:extLst>
                <a:ext uri="{63B3BB69-23CF-44E3-9099-C40C66FF867C}">
                  <a14:compatExt spid="_x0000_s113665"/>
                </a:ext>
                <a:ext uri="{FF2B5EF4-FFF2-40B4-BE49-F238E27FC236}">
                  <a16:creationId xmlns:a16="http://schemas.microsoft.com/office/drawing/2014/main" id="{00000000-0008-0000-42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95250</xdr:rowOff>
    </xdr:from>
    <xdr:to>
      <xdr:col>1</xdr:col>
      <xdr:colOff>172720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B627271-5991-4D0E-209E-942C1EAB48D7}"/>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19075"/>
          <a:ext cx="152400" cy="1524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5829300</xdr:colOff>
          <xdr:row>3</xdr:row>
          <xdr:rowOff>228600</xdr:rowOff>
        </xdr:to>
        <xdr:sp macro="" textlink="">
          <xdr:nvSpPr>
            <xdr:cNvPr id="141313" name="aguWaterMark" hidden="1">
              <a:extLst>
                <a:ext uri="{63B3BB69-23CF-44E3-9099-C40C66FF867C}">
                  <a14:compatExt spid="_x0000_s141313"/>
                </a:ext>
                <a:ext uri="{FF2B5EF4-FFF2-40B4-BE49-F238E27FC236}">
                  <a16:creationId xmlns:a16="http://schemas.microsoft.com/office/drawing/2014/main" id="{00000000-0008-0000-43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163830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0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172720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E7CE87B2-81EE-E065-0A60-41FE6D7FC2D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4</xdr:col>
          <xdr:colOff>335280</xdr:colOff>
          <xdr:row>4</xdr:row>
          <xdr:rowOff>38100</xdr:rowOff>
        </xdr:to>
        <xdr:sp macro="" textlink="">
          <xdr:nvSpPr>
            <xdr:cNvPr id="142337" name="aguWaterMark" hidden="1">
              <a:extLst>
                <a:ext uri="{63B3BB69-23CF-44E3-9099-C40C66FF867C}">
                  <a14:compatExt spid="_x0000_s142337"/>
                </a:ext>
                <a:ext uri="{FF2B5EF4-FFF2-40B4-BE49-F238E27FC236}">
                  <a16:creationId xmlns:a16="http://schemas.microsoft.com/office/drawing/2014/main" id="{00000000-0008-0000-4400-00000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167640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1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168910</xdr:colOff>
      <xdr:row>1</xdr:row>
      <xdr:rowOff>243840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A664A3E-0B92-7021-30F5-987525E115C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3</xdr:col>
          <xdr:colOff>1859280</xdr:colOff>
          <xdr:row>3</xdr:row>
          <xdr:rowOff>228600</xdr:rowOff>
        </xdr:to>
        <xdr:sp macro="" textlink="">
          <xdr:nvSpPr>
            <xdr:cNvPr id="143361" name="aguWaterMark" hidden="1">
              <a:extLst>
                <a:ext uri="{63B3BB69-23CF-44E3-9099-C40C66FF867C}">
                  <a14:compatExt spid="_x0000_s143361"/>
                </a:ext>
                <a:ext uri="{FF2B5EF4-FFF2-40B4-BE49-F238E27FC236}">
                  <a16:creationId xmlns:a16="http://schemas.microsoft.com/office/drawing/2014/main" id="{00000000-0008-0000-45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672465</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2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168910</xdr:colOff>
      <xdr:row>1</xdr:row>
      <xdr:rowOff>243840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106FC58E-6380-C0C9-EB4D-7C4DC7EAEAA3}"/>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745490</xdr:colOff>
      <xdr:row>1</xdr:row>
      <xdr:rowOff>213043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0241" name="aguWaterMark"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166370</xdr:colOff>
      <xdr:row>1</xdr:row>
      <xdr:rowOff>251143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C9F20BC-BA1C-7D6F-A630-28DF095597E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4</xdr:col>
          <xdr:colOff>1127760</xdr:colOff>
          <xdr:row>3</xdr:row>
          <xdr:rowOff>228600</xdr:rowOff>
        </xdr:to>
        <xdr:sp macro="" textlink="">
          <xdr:nvSpPr>
            <xdr:cNvPr id="145409" name="aguWaterMark" hidden="1">
              <a:extLst>
                <a:ext uri="{63B3BB69-23CF-44E3-9099-C40C66FF867C}">
                  <a14:compatExt spid="_x0000_s145409"/>
                </a:ext>
                <a:ext uri="{FF2B5EF4-FFF2-40B4-BE49-F238E27FC236}">
                  <a16:creationId xmlns:a16="http://schemas.microsoft.com/office/drawing/2014/main" id="{00000000-0008-0000-46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672465</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4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168910</xdr:colOff>
      <xdr:row>1</xdr:row>
      <xdr:rowOff>243840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B2745D87-9DB7-0108-9B56-1EF471D5E14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1268730</xdr:colOff>
      <xdr:row>6</xdr:row>
      <xdr:rowOff>38100</xdr:rowOff>
    </xdr:to>
    <xdr:sp macro="" textlink="">
      <xdr:nvSpPr>
        <xdr:cNvPr id="2" name="aguWaterMark" hidden="1">
          <a:extLst>
            <a:ext uri="{63B3BB69-23CF-44E3-9099-C40C66FF867C}">
              <a14:compatExt xmlns:a14="http://schemas.microsoft.com/office/drawing/2010/main" spid="_x0000_s177153"/>
            </a:ext>
            <a:ext uri="{FF2B5EF4-FFF2-40B4-BE49-F238E27FC236}">
              <a16:creationId xmlns:a16="http://schemas.microsoft.com/office/drawing/2014/main" id="{09FBFF99-0EB4-48DA-A227-17FE795F54E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xdr:row>
      <xdr:rowOff>0</xdr:rowOff>
    </xdr:from>
    <xdr:to>
      <xdr:col>1</xdr:col>
      <xdr:colOff>1264920</xdr:colOff>
      <xdr:row>6</xdr:row>
      <xdr:rowOff>38100</xdr:rowOff>
    </xdr:to>
    <xdr:pic>
      <xdr:nvPicPr>
        <xdr:cNvPr id="177153" name="aguWaterMark">
          <a:extLst>
            <a:ext uri="{FF2B5EF4-FFF2-40B4-BE49-F238E27FC236}">
              <a16:creationId xmlns:a16="http://schemas.microsoft.com/office/drawing/2014/main" id="{58244F76-699F-C4B0-68E4-EBCC37059DB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967740"/>
          <a:ext cx="126492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4</xdr:col>
          <xdr:colOff>784860</xdr:colOff>
          <xdr:row>6</xdr:row>
          <xdr:rowOff>38100</xdr:rowOff>
        </xdr:to>
        <xdr:sp macro="" textlink="">
          <xdr:nvSpPr>
            <xdr:cNvPr id="146433" name="aguWaterMark" hidden="1">
              <a:extLst>
                <a:ext uri="{63B3BB69-23CF-44E3-9099-C40C66FF867C}">
                  <a14:compatExt spid="_x0000_s146433"/>
                </a:ext>
                <a:ext uri="{FF2B5EF4-FFF2-40B4-BE49-F238E27FC236}">
                  <a16:creationId xmlns:a16="http://schemas.microsoft.com/office/drawing/2014/main" id="{00000000-0008-0000-48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5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39E5B4A3-AD40-BCF9-B749-4209B73A9638}"/>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4594860</xdr:colOff>
          <xdr:row>6</xdr:row>
          <xdr:rowOff>38100</xdr:rowOff>
        </xdr:to>
        <xdr:sp macro="" textlink="">
          <xdr:nvSpPr>
            <xdr:cNvPr id="147457" name="aguWaterMark" hidden="1">
              <a:extLst>
                <a:ext uri="{63B3BB69-23CF-44E3-9099-C40C66FF867C}">
                  <a14:compatExt spid="_x0000_s147457"/>
                </a:ext>
                <a:ext uri="{FF2B5EF4-FFF2-40B4-BE49-F238E27FC236}">
                  <a16:creationId xmlns:a16="http://schemas.microsoft.com/office/drawing/2014/main" id="{00000000-0008-0000-49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76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8EDA338C-1F9D-99E4-60F7-B50BAD012219}"/>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91440</xdr:colOff>
          <xdr:row>6</xdr:row>
          <xdr:rowOff>38100</xdr:rowOff>
        </xdr:to>
        <xdr:sp macro="" textlink="">
          <xdr:nvSpPr>
            <xdr:cNvPr id="160769" name="aguWaterMark" hidden="1">
              <a:extLst>
                <a:ext uri="{63B3BB69-23CF-44E3-9099-C40C66FF867C}">
                  <a14:compatExt spid="_x0000_s160769"/>
                </a:ext>
                <a:ext uri="{FF2B5EF4-FFF2-40B4-BE49-F238E27FC236}">
                  <a16:creationId xmlns:a16="http://schemas.microsoft.com/office/drawing/2014/main" id="{00000000-0008-0000-4A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160020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82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00FBC587-57AF-EA86-1CA7-75E59DDC76B5}"/>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617220</xdr:colOff>
          <xdr:row>6</xdr:row>
          <xdr:rowOff>38100</xdr:rowOff>
        </xdr:to>
        <xdr:sp macro="" textlink="">
          <xdr:nvSpPr>
            <xdr:cNvPr id="162817" name="aguWaterMark" hidden="1">
              <a:extLst>
                <a:ext uri="{63B3BB69-23CF-44E3-9099-C40C66FF867C}">
                  <a14:compatExt spid="_x0000_s162817"/>
                </a:ext>
                <a:ext uri="{FF2B5EF4-FFF2-40B4-BE49-F238E27FC236}">
                  <a16:creationId xmlns:a16="http://schemas.microsoft.com/office/drawing/2014/main" id="{00000000-0008-0000-4B00-00000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9525</xdr:colOff>
      <xdr:row>0</xdr:row>
      <xdr:rowOff>0</xdr:rowOff>
    </xdr:from>
    <xdr:to>
      <xdr:col>1</xdr:col>
      <xdr:colOff>683895</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8400-000003000000}"/>
            </a:ext>
          </a:extLst>
        </xdr:cNvPr>
        <xdr:cNvSpPr/>
      </xdr:nvSpPr>
      <xdr:spPr>
        <a:xfrm>
          <a:off x="9525"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C9E8786-FA51-344D-78A8-9B39994B4331}"/>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1920240</xdr:colOff>
          <xdr:row>6</xdr:row>
          <xdr:rowOff>38100</xdr:rowOff>
        </xdr:to>
        <xdr:sp macro="" textlink="">
          <xdr:nvSpPr>
            <xdr:cNvPr id="164865" name="aguWaterMark" hidden="1">
              <a:extLst>
                <a:ext uri="{63B3BB69-23CF-44E3-9099-C40C66FF867C}">
                  <a14:compatExt spid="_x0000_s164865"/>
                </a:ext>
                <a:ext uri="{FF2B5EF4-FFF2-40B4-BE49-F238E27FC236}">
                  <a16:creationId xmlns:a16="http://schemas.microsoft.com/office/drawing/2014/main" id="{00000000-0008-0000-4C00-00000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86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CF790C7-290A-A861-A768-1700739429B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5</xdr:col>
          <xdr:colOff>396240</xdr:colOff>
          <xdr:row>6</xdr:row>
          <xdr:rowOff>38100</xdr:rowOff>
        </xdr:to>
        <xdr:sp macro="" textlink="">
          <xdr:nvSpPr>
            <xdr:cNvPr id="166913" name="aguWaterMark" hidden="1">
              <a:extLst>
                <a:ext uri="{63B3BB69-23CF-44E3-9099-C40C66FF867C}">
                  <a14:compatExt spid="_x0000_s166913"/>
                </a:ext>
                <a:ext uri="{FF2B5EF4-FFF2-40B4-BE49-F238E27FC236}">
                  <a16:creationId xmlns:a16="http://schemas.microsoft.com/office/drawing/2014/main" id="{00000000-0008-0000-4D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160020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8800-000003000000}"/>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1</xdr:col>
      <xdr:colOff>12700</xdr:colOff>
      <xdr:row>1</xdr:row>
      <xdr:rowOff>95250</xdr:rowOff>
    </xdr:from>
    <xdr:to>
      <xdr:col>1</xdr:col>
      <xdr:colOff>165100</xdr:colOff>
      <xdr:row>1</xdr:row>
      <xdr:rowOff>247650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D92E4B8-24DC-D04D-E4DF-ABB029A942B5}"/>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152400"/>
          <a:ext cx="152400"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71450" y="123825"/>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350520</xdr:colOff>
          <xdr:row>1</xdr:row>
          <xdr:rowOff>106680</xdr:rowOff>
        </xdr:to>
        <xdr:sp macro="" textlink="">
          <xdr:nvSpPr>
            <xdr:cNvPr id="11265" name="aguWaterMark"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2E7D8BF-F77D-C853-EC9A-A11DA62C3382}"/>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742950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1097280</xdr:colOff>
          <xdr:row>1</xdr:row>
          <xdr:rowOff>106680</xdr:rowOff>
        </xdr:to>
        <xdr:sp macro="" textlink="">
          <xdr:nvSpPr>
            <xdr:cNvPr id="12289" name="aguWaterMark"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1</xdr:row>
      <xdr:rowOff>100013</xdr:rowOff>
    </xdr:from>
    <xdr:to>
      <xdr:col>1</xdr:col>
      <xdr:colOff>165100</xdr:colOff>
      <xdr:row>1</xdr:row>
      <xdr:rowOff>252413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238EBA5D-AFE5-6112-7149-D291DFDF9B5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150" y="223838"/>
          <a:ext cx="152400" cy="15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aamatup/ep%20kapad%20basel%20III%20OV%20aruanded%20FI-sse/P3DH%20ARUd%20saadetud/2025%20Q2/Avalikustamiseks%20Excel%20ja%20XBRL/202506_Pillar3_v2025_COOP%20(C)_PROD_20251210.xlsx" TargetMode="External"/><Relationship Id="rId2" Type="http://schemas.openxmlformats.org/officeDocument/2006/relationships/externalLinkPath" Target="file:///O:\Raamatup\ep%20kapad%20basel%20III%20OV%20aruanded%20FI-sse\P3DH%20ARUd%20saadetud\2025%20Q2\Avalikustamiseks%20Excel%20ja%20XBRL\202506_Pillar3_v2025_COOP%20(C)_PROD_20251210.xlsx" TargetMode="External"/><Relationship Id="rId1" Type="http://schemas.openxmlformats.org/officeDocument/2006/relationships/externalLinkPath" Target="/Raamatup/ep%20kapad%20basel%20III%20OV%20aruanded%20FI-sse/P3DH%20ARUd%20saadetud/2025%20Q2/Avalikustamiseks%20Excel%20ja%20XBRL/202506_Pillar3_v2025_COOP%20(C)_PROD_20251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ttestation Statement"/>
      <sheetName val="INDEX"/>
      <sheetName val="1"/>
      <sheetName val="OV1"/>
      <sheetName val="KM1"/>
      <sheetName val="CC1"/>
      <sheetName val="CC2"/>
      <sheetName val="CCyB1"/>
      <sheetName val="CCyB2"/>
      <sheetName val="LRSum"/>
      <sheetName val="LRCom"/>
      <sheetName val="LRSpl"/>
      <sheetName val="LIQ1"/>
      <sheetName val="LIQ2--0010"/>
      <sheetName val="LIQ2--0020"/>
      <sheetName val="LIQB"/>
      <sheetName val="LIQ2Invisible"/>
      <sheetName val="CR1"/>
      <sheetName val="CR1A"/>
      <sheetName val="CQ1"/>
      <sheetName val="CQ5"/>
      <sheetName val="CR3"/>
      <sheetName val="CR4"/>
      <sheetName val="CR5"/>
      <sheetName val="CR6AIRBInvisible"/>
      <sheetName val="CR6FIRBInvisible"/>
      <sheetName val="CR9AIRBInvisible"/>
      <sheetName val="CR9FIRBInvisible"/>
      <sheetName val="CCR1"/>
      <sheetName val="CCR3"/>
      <sheetName val="CCR4FIRBInvisible"/>
      <sheetName val="CCR4AIRBInvisible"/>
      <sheetName val="EU IRRBB1"/>
      <sheetName val="(ESG) Table 1"/>
      <sheetName val="Table 2"/>
      <sheetName val="Table 3"/>
      <sheetName val="K_41.00"/>
      <sheetName val="K_42.00"/>
      <sheetName val="K_43.00.a"/>
      <sheetName val="K_44.00"/>
      <sheetName val="K_45.00.a--1"/>
      <sheetName val="K_45.00.aInvisible"/>
      <sheetName val="K_45.00.bInvisible"/>
      <sheetName val="K_95.00Invisible"/>
      <sheetName val="K_96.00Invisible"/>
      <sheetName val="K_97.00Invisible"/>
      <sheetName val="K_98.00Invisible"/>
    </sheetNames>
    <sheetDataSet>
      <sheetData sheetId="0"/>
      <sheetData sheetId="1">
        <row r="14">
          <cell r="AJ14" t="str">
            <v>FREQUENCY LARGE INSTITUTIONS (LISTED AND G-SII)</v>
          </cell>
          <cell r="AK14" t="str">
            <v>FREQUENCY LARGE INSTITUTIONS (LISTED AND NO GSII)</v>
          </cell>
          <cell r="AL14" t="str">
            <v>FREQUENCY LARGE INSTITUTIONS (NOT LISTED)</v>
          </cell>
          <cell r="AM14" t="str">
            <v>FREQUENCY SNCIs (LISTED)</v>
          </cell>
          <cell r="AN14" t="str">
            <v>FREQUENCY SNCIs (NOT LISTED)</v>
          </cell>
          <cell r="AO14" t="str">
            <v>FREQUENCY OTHER INSTITUTIONS (LISTED)</v>
          </cell>
          <cell r="AP14" t="str">
            <v>FREQUENCY OTHER INSTITUTIONS (NOT LISTED )</v>
          </cell>
        </row>
      </sheetData>
      <sheetData sheetId="2">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506">
          <cell r="A506" t="str">
            <v>1. Power</v>
          </cell>
        </row>
        <row r="507">
          <cell r="A507" t="str">
            <v>2. Fossil fuel combustion</v>
          </cell>
        </row>
        <row r="508">
          <cell r="A508" t="str">
            <v>3. Automotive</v>
          </cell>
        </row>
        <row r="509">
          <cell r="A509" t="str">
            <v>4. Aviation</v>
          </cell>
        </row>
        <row r="510">
          <cell r="A510" t="str">
            <v>5. Maritime transport</v>
          </cell>
        </row>
        <row r="511">
          <cell r="A511" t="str">
            <v>6. Cement, clinker and lime production</v>
          </cell>
        </row>
        <row r="512">
          <cell r="A512" t="str">
            <v>7. Iron and steel, coke, and metal ore production</v>
          </cell>
        </row>
        <row r="513">
          <cell r="A513" t="str">
            <v>8. Chemicals</v>
          </cell>
        </row>
        <row r="515">
          <cell r="A515" t="str">
            <v>B5 - Mining of coal and lignite</v>
          </cell>
        </row>
        <row r="516">
          <cell r="A516" t="str">
            <v>B5.1 - Mining of hard coal</v>
          </cell>
        </row>
        <row r="517">
          <cell r="A517" t="str">
            <v>B5.10 - Mining of hard coal</v>
          </cell>
        </row>
        <row r="518">
          <cell r="A518" t="str">
            <v>B5.2 - Mining of lignite</v>
          </cell>
        </row>
        <row r="519">
          <cell r="A519" t="str">
            <v>B5.20 - Mining of lignite</v>
          </cell>
        </row>
        <row r="520">
          <cell r="A520" t="str">
            <v>B6 - Extraction of crude petroleum and natural gas</v>
          </cell>
        </row>
        <row r="521">
          <cell r="A521" t="str">
            <v>B6.1 - Extraction of crude petroleum</v>
          </cell>
        </row>
        <row r="522">
          <cell r="A522" t="str">
            <v>B6.10 - Extraction of crude petroleum</v>
          </cell>
        </row>
        <row r="523">
          <cell r="A523" t="str">
            <v>B6.2 - Extraction of natural gas</v>
          </cell>
        </row>
        <row r="524">
          <cell r="A524" t="str">
            <v>B6.20 - Extraction of natural gas</v>
          </cell>
        </row>
        <row r="525">
          <cell r="A525" t="str">
            <v>B7 - Mining of metal ores</v>
          </cell>
        </row>
        <row r="526">
          <cell r="A526" t="str">
            <v>B7.2 - Mining of non-ferrous metal ores</v>
          </cell>
        </row>
        <row r="527">
          <cell r="A527" t="str">
            <v>B7.29 - Mining of other non-ferrous metal ores</v>
          </cell>
        </row>
        <row r="528">
          <cell r="A528" t="str">
            <v>B8 - Other mining and quarrying</v>
          </cell>
        </row>
        <row r="529">
          <cell r="A529" t="str">
            <v>B8.11 - Quarrying of ornamental and building stone, limestone, gypsum, chalk and slate</v>
          </cell>
        </row>
        <row r="530">
          <cell r="A530" t="str">
            <v>B8.9 - Mining and quarrying n.e.c.</v>
          </cell>
        </row>
        <row r="531">
          <cell r="A531" t="str">
            <v>B9 - Mining support service activities</v>
          </cell>
        </row>
        <row r="532">
          <cell r="A532" t="str">
            <v>B9.1 - Support activities for petroleum and natural gas extraction</v>
          </cell>
        </row>
        <row r="533">
          <cell r="A533" t="str">
            <v>B9.10 - Support activities for petroleum and natural gas extraction</v>
          </cell>
        </row>
        <row r="534">
          <cell r="A534" t="str">
            <v>C19.2 - Manufacture of refined petroleum products</v>
          </cell>
        </row>
        <row r="535">
          <cell r="A535" t="str">
            <v>C19.20 - Manufacture of refined petroleum products</v>
          </cell>
        </row>
        <row r="536">
          <cell r="A536" t="str">
            <v>C20.14 - Manufacture of other organic basic chemicals</v>
          </cell>
        </row>
        <row r="537">
          <cell r="A537" t="str">
            <v>C23.5 - Manufacture of cement, lime and plaster</v>
          </cell>
        </row>
        <row r="538">
          <cell r="A538" t="str">
            <v>C23.51 - Manufacture of cement</v>
          </cell>
        </row>
        <row r="539">
          <cell r="A539" t="str">
            <v>C23.52 - Manufacture of lime and plaster</v>
          </cell>
        </row>
        <row r="540">
          <cell r="A540" t="str">
            <v>C23.6 - Manufacture of articles of concrete, cement and plaster</v>
          </cell>
        </row>
        <row r="541">
          <cell r="A541" t="str">
            <v>C23.61 - Manufacture of concrete products for construction purposes</v>
          </cell>
        </row>
        <row r="542">
          <cell r="A542" t="str">
            <v>C23.63 - Manufacture of ready-mixed concrete</v>
          </cell>
        </row>
        <row r="543">
          <cell r="A543" t="str">
            <v>C23.64 - Manufacture of mortars</v>
          </cell>
        </row>
        <row r="544">
          <cell r="A544" t="str">
            <v>C24 - Manufacture of basic metals</v>
          </cell>
        </row>
        <row r="545">
          <cell r="A545" t="str">
            <v>C24.1 - Manufacture of basic iron and steel and of ferro-alloys</v>
          </cell>
        </row>
        <row r="546">
          <cell r="A546" t="str">
            <v>C24.10 - Manufacture of basic iron and steel and of ferro-alloys</v>
          </cell>
        </row>
        <row r="547">
          <cell r="A547" t="str">
            <v>C24.2 - Manufacture of tubes, pipes, hollow profiles and related fittings, of steel</v>
          </cell>
        </row>
        <row r="548">
          <cell r="A548" t="str">
            <v>C24.20 - Manufacture of tubes, pipes, hollow profiles and related fittings, of steel</v>
          </cell>
        </row>
        <row r="549">
          <cell r="A549" t="str">
            <v>C24.34 - Cold drawing of wire</v>
          </cell>
        </row>
        <row r="550">
          <cell r="A550" t="str">
            <v>C24.4 - Manufacture of basic precious and other non-ferrous metals</v>
          </cell>
        </row>
        <row r="551">
          <cell r="A551" t="str">
            <v>C24.42 - Aluminium production</v>
          </cell>
        </row>
        <row r="552">
          <cell r="A552" t="str">
            <v>C24.44 - Copper production</v>
          </cell>
        </row>
        <row r="553">
          <cell r="A553" t="str">
            <v>C24.45 - Other non-ferrous metal production</v>
          </cell>
        </row>
        <row r="554">
          <cell r="A554" t="str">
            <v>C24.5 - Casting of metals</v>
          </cell>
        </row>
        <row r="555">
          <cell r="A555" t="str">
            <v>C24.51 - Casting of iron</v>
          </cell>
        </row>
        <row r="556">
          <cell r="A556" t="str">
            <v>C24.52 - Casting of steel</v>
          </cell>
        </row>
        <row r="557">
          <cell r="A557" t="str">
            <v>C25 - Manufacture of fabricated metal products, except machinery and equipment</v>
          </cell>
        </row>
        <row r="558">
          <cell r="A558" t="str">
            <v>C25.1 - Manufacture of structural metal products</v>
          </cell>
        </row>
        <row r="559">
          <cell r="A559" t="str">
            <v>C25.11 - Manufacture of metal structures and parts of structures</v>
          </cell>
        </row>
        <row r="560">
          <cell r="A560" t="str">
            <v>C27 - Manufacture of electrical equipment</v>
          </cell>
        </row>
        <row r="561">
          <cell r="A561" t="str">
            <v>C27.12 - Manufacture of electricity distribution and control apparatus</v>
          </cell>
        </row>
        <row r="562">
          <cell r="A562" t="str">
            <v>C28.15 - Manufacture of bearings, gears, gearing and driving elements</v>
          </cell>
        </row>
        <row r="563">
          <cell r="A563" t="str">
            <v>C29 - Manufacture of motor vehicles, trailers and semi-trailers</v>
          </cell>
        </row>
        <row r="564">
          <cell r="A564" t="str">
            <v>C29.1- Manufacture of motor vehicles</v>
          </cell>
        </row>
        <row r="565">
          <cell r="A565" t="str">
            <v>C29.10 - Manufacture of motor vehicles</v>
          </cell>
        </row>
        <row r="566">
          <cell r="A566" t="str">
            <v>C29.2 - Manufacture of bodies (coachwork) for motor vehicles; manufacture of trailers and semi-trailers</v>
          </cell>
        </row>
        <row r="567">
          <cell r="A567" t="str">
            <v>C29.20 - Manufacture of bodies (coachwork) for motor vehicles; manufacture of trailers and semi-trailers</v>
          </cell>
        </row>
        <row r="568">
          <cell r="A568" t="str">
            <v>C29.3 - Manufacture of parts and accessories for motor vehicles</v>
          </cell>
        </row>
        <row r="569">
          <cell r="A569" t="str">
            <v>C29.32 - Manufacture of other parts and accessories for motor vehicles</v>
          </cell>
        </row>
        <row r="570">
          <cell r="A570" t="str">
            <v>C30.1 - Building of ships and boats</v>
          </cell>
        </row>
        <row r="571">
          <cell r="A571" t="str">
            <v>C30.11 - Building of ships and floating structures</v>
          </cell>
        </row>
        <row r="572">
          <cell r="A572" t="str">
            <v>C30.12 - Building of pleasure and sporting boats</v>
          </cell>
        </row>
        <row r="573">
          <cell r="A573" t="str">
            <v>C30.30 - Manufacture of air and spacecraft and related machinery</v>
          </cell>
        </row>
        <row r="574">
          <cell r="A574" t="str">
            <v>C33.14 - Repair of electrical equipment</v>
          </cell>
        </row>
        <row r="575">
          <cell r="A575" t="str">
            <v>C33.15 - Repair and maintenance of ships and boats</v>
          </cell>
        </row>
        <row r="576">
          <cell r="A576" t="str">
            <v>C33.16 - Repair and maintenance of aircraft and spacecraft</v>
          </cell>
        </row>
        <row r="577">
          <cell r="A577" t="str">
            <v>D35 - Electricity, gas, steam and air conditioning supply</v>
          </cell>
        </row>
        <row r="578">
          <cell r="A578" t="str">
            <v>D35.1 - Electric power generation, transmission and distribution</v>
          </cell>
        </row>
        <row r="579">
          <cell r="A579" t="str">
            <v>D35.11 - Production of electricity</v>
          </cell>
        </row>
        <row r="580">
          <cell r="A580" t="str">
            <v>D35.12 - Transmission of electricity</v>
          </cell>
        </row>
        <row r="581">
          <cell r="A581" t="str">
            <v>D35.13 - Distribution of electricity</v>
          </cell>
        </row>
        <row r="582">
          <cell r="A582" t="str">
            <v>D35.14 - Trade of electricity</v>
          </cell>
        </row>
        <row r="583">
          <cell r="A583" t="str">
            <v>D35.2 - Manufacture of gas; distribution of gaseous fuels through mains</v>
          </cell>
        </row>
        <row r="584">
          <cell r="A584" t="str">
            <v>D35.21 - Manufacture of gas</v>
          </cell>
        </row>
        <row r="585">
          <cell r="A585" t="str">
            <v>D35.22 - Distribution of gaseous fuels through mains</v>
          </cell>
        </row>
        <row r="586">
          <cell r="A586" t="str">
            <v>D35.23 - Trade of gas through mains</v>
          </cell>
        </row>
        <row r="587">
          <cell r="A587" t="str">
            <v>D46.12 - Agents involved in the sale of fuels, ores, metals and industrial chemicals</v>
          </cell>
        </row>
        <row r="588">
          <cell r="A588" t="str">
            <v>D46.71 - Wholesale of solid, liquid and gaseous fuels and related products</v>
          </cell>
        </row>
        <row r="589">
          <cell r="A589" t="str">
            <v>D46.72 - Wholesale of metals and metal ores</v>
          </cell>
        </row>
        <row r="590">
          <cell r="A590" t="str">
            <v>F43.21 - Electrical installation</v>
          </cell>
        </row>
        <row r="591">
          <cell r="A591" t="str">
            <v>H50 - Water transport</v>
          </cell>
        </row>
        <row r="592">
          <cell r="A592" t="str">
            <v>H50.1 - Sea and coastal passenger water transport</v>
          </cell>
        </row>
        <row r="593">
          <cell r="A593" t="str">
            <v>H50.10 - Sea and coastal passenger water transport</v>
          </cell>
        </row>
        <row r="594">
          <cell r="A594" t="str">
            <v>H50.2 -Sea and coastal freight water transport</v>
          </cell>
        </row>
        <row r="595">
          <cell r="A595" t="str">
            <v>H50.20 - Sea and coastal freight water transport</v>
          </cell>
        </row>
        <row r="596">
          <cell r="A596" t="str">
            <v>H51.1 -Passenger air transport</v>
          </cell>
        </row>
        <row r="597">
          <cell r="A597" t="str">
            <v>H51.10 - Passenger air transport</v>
          </cell>
        </row>
        <row r="598">
          <cell r="A598" t="str">
            <v>H51.2 - Freight air transport and space transport</v>
          </cell>
        </row>
        <row r="599">
          <cell r="A599" t="str">
            <v>H51.21 - Freight air transport</v>
          </cell>
        </row>
        <row r="600">
          <cell r="A600" t="str">
            <v>H52.22 - Service activities incidental to water transportation</v>
          </cell>
        </row>
        <row r="601">
          <cell r="A601" t="str">
            <v>H52.23 - Service activities incidental to air transportation</v>
          </cell>
        </row>
        <row r="602">
          <cell r="A602" t="str">
            <v>H52.24 - Cargo handling</v>
          </cell>
        </row>
        <row r="603">
          <cell r="A603" t="str">
            <v>H52.29 - Other transportation support activities</v>
          </cell>
        </row>
        <row r="605">
          <cell r="A605" t="str">
            <v>A - Agriculture, forestry and fishing</v>
          </cell>
        </row>
        <row r="606">
          <cell r="A606" t="str">
            <v>A1 - Crop and animal production, hunting and related service activities</v>
          </cell>
        </row>
        <row r="607">
          <cell r="A607" t="str">
            <v>A1.1 - Growing of non-perennial crops</v>
          </cell>
        </row>
        <row r="608">
          <cell r="A608" t="str">
            <v>A1.11 - Growing of cereals (except rice), leguminous crops and oil seeds</v>
          </cell>
        </row>
        <row r="609">
          <cell r="A609" t="str">
            <v>A1.12 - Growing of rice</v>
          </cell>
        </row>
        <row r="610">
          <cell r="A610" t="str">
            <v>A1.13 - Growing of vegetables and melons, roots and tubers</v>
          </cell>
        </row>
        <row r="611">
          <cell r="A611" t="str">
            <v>A1.14 - Growing of sugar cane</v>
          </cell>
        </row>
        <row r="612">
          <cell r="A612" t="str">
            <v>A1.15 - Growing of tobacco</v>
          </cell>
        </row>
        <row r="613">
          <cell r="A613" t="str">
            <v>A1.16 - Growing of fibre crops</v>
          </cell>
        </row>
        <row r="614">
          <cell r="A614" t="str">
            <v>A1.19 - Growing of other non-perennial crops</v>
          </cell>
        </row>
        <row r="615">
          <cell r="A615" t="str">
            <v>A1.2 - Growing of perennial crops</v>
          </cell>
        </row>
        <row r="616">
          <cell r="A616" t="str">
            <v>A1.21 - Growing of grapes</v>
          </cell>
        </row>
        <row r="617">
          <cell r="A617" t="str">
            <v>A1.22 - Growing of tropical and subtropical fruits</v>
          </cell>
        </row>
        <row r="618">
          <cell r="A618" t="str">
            <v>A1.23 - Growing of citrus fruits</v>
          </cell>
        </row>
        <row r="619">
          <cell r="A619" t="str">
            <v>A1.24 - Growing of pome fruits and stone fruits</v>
          </cell>
        </row>
        <row r="620">
          <cell r="A620" t="str">
            <v>A1.25 - Growing of other tree and bush fruits and nuts</v>
          </cell>
        </row>
        <row r="621">
          <cell r="A621" t="str">
            <v>A1.26 - Growing of oleaginous fruits</v>
          </cell>
        </row>
        <row r="622">
          <cell r="A622" t="str">
            <v>A1.27 - Growing of beverage crops</v>
          </cell>
        </row>
        <row r="623">
          <cell r="A623" t="str">
            <v>A1.28 - Growing of spices, aromatic, drug and pharmaceutical crops</v>
          </cell>
        </row>
        <row r="624">
          <cell r="A624" t="str">
            <v>A1.29 - Growing of other perennial crops</v>
          </cell>
        </row>
        <row r="625">
          <cell r="A625" t="str">
            <v>A1.3 - Plant propagation</v>
          </cell>
        </row>
        <row r="626">
          <cell r="A626" t="str">
            <v>A1.4 - Animal production</v>
          </cell>
        </row>
        <row r="627">
          <cell r="A627" t="str">
            <v>A1.41 - Raising of dairy cattle</v>
          </cell>
        </row>
        <row r="628">
          <cell r="A628" t="str">
            <v>A1.42 - Raising of other cattle and buffaloes</v>
          </cell>
        </row>
        <row r="629">
          <cell r="A629" t="str">
            <v>A1.43 - Raising of horses and other equines</v>
          </cell>
        </row>
        <row r="630">
          <cell r="A630" t="str">
            <v>A1.44 - Raising of camels and camelids</v>
          </cell>
        </row>
        <row r="631">
          <cell r="A631" t="str">
            <v>A1.45 - Raising of sheep and goats</v>
          </cell>
        </row>
        <row r="632">
          <cell r="A632" t="str">
            <v>A1.46 - Raising of swine/pigs</v>
          </cell>
        </row>
        <row r="633">
          <cell r="A633" t="str">
            <v>A1.47 - Raising of poultry</v>
          </cell>
        </row>
        <row r="634">
          <cell r="A634" t="str">
            <v>A1.49 - Raising of other animals</v>
          </cell>
        </row>
        <row r="635">
          <cell r="A635" t="str">
            <v>A1.5 - Mixed farming</v>
          </cell>
        </row>
        <row r="636">
          <cell r="A636" t="str">
            <v>A1.6 - Support activities to agriculture and post-harvest crop activities</v>
          </cell>
        </row>
        <row r="637">
          <cell r="A637" t="str">
            <v>A1.61 - Support activities for crop production</v>
          </cell>
        </row>
        <row r="638">
          <cell r="A638" t="str">
            <v>A1.62 - Support activities for animal production</v>
          </cell>
        </row>
        <row r="639">
          <cell r="A639" t="str">
            <v>A1.63 - Post-harvest crop activities</v>
          </cell>
        </row>
        <row r="640">
          <cell r="A640" t="str">
            <v>A1.64 - Seed processing for propagation</v>
          </cell>
        </row>
        <row r="641">
          <cell r="A641" t="str">
            <v>A2 - Forestry and logging</v>
          </cell>
        </row>
        <row r="642">
          <cell r="A642" t="str">
            <v>A2.1 - Silviculture and other forestry activities</v>
          </cell>
        </row>
        <row r="643">
          <cell r="A643" t="str">
            <v>A2.2 - Logging</v>
          </cell>
        </row>
        <row r="644">
          <cell r="A644" t="str">
            <v>A2.3 - Gathering of wild growing non-wood products</v>
          </cell>
        </row>
        <row r="645">
          <cell r="A645" t="str">
            <v>A2.4 - Support services to forestry</v>
          </cell>
        </row>
        <row r="646">
          <cell r="A646" t="str">
            <v>A3 - Fishing and aquaculture</v>
          </cell>
        </row>
        <row r="647">
          <cell r="A647" t="str">
            <v>A3.1 - Fishing</v>
          </cell>
        </row>
        <row r="648">
          <cell r="A648" t="str">
            <v>A3.2 - Aquaculture</v>
          </cell>
        </row>
        <row r="649">
          <cell r="A649" t="str">
            <v>A3.21 - Marine aquaculture</v>
          </cell>
        </row>
        <row r="650">
          <cell r="A650" t="str">
            <v>B - Mining and quarrying</v>
          </cell>
        </row>
        <row r="651">
          <cell r="A651" t="str">
            <v>B5 - Mining of coal and lignite</v>
          </cell>
        </row>
        <row r="652">
          <cell r="A652" t="str">
            <v>B5.1 - Mining of hard coal</v>
          </cell>
        </row>
        <row r="653">
          <cell r="A653" t="str">
            <v>B5.2 - Mining of lignite</v>
          </cell>
        </row>
        <row r="654">
          <cell r="A654" t="str">
            <v>B6 - Extraction of crude petroleum and natural gas</v>
          </cell>
        </row>
        <row r="655">
          <cell r="A655" t="str">
            <v>B6.1 - Extraction of crude petroleum</v>
          </cell>
        </row>
        <row r="656">
          <cell r="A656" t="str">
            <v>B6.2 - Extraction of natural gas</v>
          </cell>
        </row>
        <row r="657">
          <cell r="A657" t="str">
            <v>B7 - Mining of metal ores</v>
          </cell>
        </row>
        <row r="658">
          <cell r="A658" t="str">
            <v>B7.1 - Mining of iron ores</v>
          </cell>
        </row>
        <row r="659">
          <cell r="A659" t="str">
            <v>B7.2 - Mining of non-ferrous metal ores</v>
          </cell>
        </row>
        <row r="660">
          <cell r="A660" t="str">
            <v>B7.21 - Mining of uranium and thorium ores</v>
          </cell>
        </row>
        <row r="661">
          <cell r="A661" t="str">
            <v>B7.29 - Mining of other non-ferrous metal ores</v>
          </cell>
        </row>
        <row r="662">
          <cell r="A662" t="str">
            <v>B8 - Other mining and quarrying</v>
          </cell>
        </row>
        <row r="663">
          <cell r="A663" t="str">
            <v>B8.1 - Quarrying of stone, sand and clay</v>
          </cell>
        </row>
        <row r="664">
          <cell r="A664" t="str">
            <v>B8.12 - Operation of gravel and sand pits; mining of clays and kaolin</v>
          </cell>
        </row>
        <row r="665">
          <cell r="A665" t="str">
            <v>B8.9 - Mining and quarrying n.e.c.</v>
          </cell>
        </row>
        <row r="666">
          <cell r="A666" t="str">
            <v>B8.91 - Mining of chemical and fertiliser minerals</v>
          </cell>
        </row>
        <row r="667">
          <cell r="A667" t="str">
            <v>B8.92 - Extraction of peat</v>
          </cell>
        </row>
        <row r="668">
          <cell r="A668" t="str">
            <v>B8.93 - Extraction of salt</v>
          </cell>
        </row>
        <row r="669">
          <cell r="A669" t="str">
            <v>B8.99 - Other mining and quarrying n.e.c.</v>
          </cell>
        </row>
        <row r="670">
          <cell r="A670" t="str">
            <v>B9 - Mining support service activities</v>
          </cell>
        </row>
        <row r="671">
          <cell r="A671" t="str">
            <v>B9.1 - Support activities for petroleum and natural gas extraction</v>
          </cell>
        </row>
        <row r="672">
          <cell r="A672" t="str">
            <v>B9.9 - Support activities for other mining and quarrying</v>
          </cell>
        </row>
        <row r="673">
          <cell r="A673" t="str">
            <v>C - Manufacturing</v>
          </cell>
        </row>
        <row r="674">
          <cell r="A674" t="str">
            <v>C10 - Manufacture of food products</v>
          </cell>
        </row>
        <row r="675">
          <cell r="A675" t="str">
            <v>C10.1 - Processing and preserving of meat and production of meat products</v>
          </cell>
        </row>
        <row r="676">
          <cell r="A676" t="str">
            <v>C10.11 - Processing and preserving of meat</v>
          </cell>
        </row>
        <row r="677">
          <cell r="A677" t="str">
            <v>C10.12 - Processing and preserving of poultry meat</v>
          </cell>
        </row>
        <row r="678">
          <cell r="A678" t="str">
            <v>C10.13 - Production of meat and poultry meat products</v>
          </cell>
        </row>
        <row r="679">
          <cell r="A679" t="str">
            <v>C10.2 - Processing and preserving of fish, crustaceans and molluscs</v>
          </cell>
        </row>
        <row r="680">
          <cell r="A680" t="str">
            <v>C10.3 - Processing and preserving of fruit and vegetables</v>
          </cell>
        </row>
        <row r="681">
          <cell r="A681" t="str">
            <v>C10.31 - Processing and preserving of potatoes</v>
          </cell>
        </row>
        <row r="682">
          <cell r="A682" t="str">
            <v>C10.32 - Manufacture of fruit and vegetable juice</v>
          </cell>
        </row>
        <row r="683">
          <cell r="A683" t="str">
            <v>C10.39 - Other processing and preserving of fruit and vegetables</v>
          </cell>
        </row>
        <row r="684">
          <cell r="A684" t="str">
            <v>C10.4 - Manufacture of vegetable and animal oils and fats</v>
          </cell>
        </row>
        <row r="685">
          <cell r="A685" t="str">
            <v>C10.41 - Manufacture of oils and fats</v>
          </cell>
        </row>
        <row r="686">
          <cell r="A686" t="str">
            <v>C10.42 - Manufacture of margarine and similar edible fats</v>
          </cell>
        </row>
        <row r="687">
          <cell r="A687" t="str">
            <v>C10.5 - Manufacture of dairy products</v>
          </cell>
        </row>
        <row r="688">
          <cell r="A688" t="str">
            <v>C10.51 - Operation of dairies and cheese making</v>
          </cell>
        </row>
        <row r="689">
          <cell r="A689" t="str">
            <v>C10.52 - Manufacture of ice cream</v>
          </cell>
        </row>
        <row r="690">
          <cell r="A690" t="str">
            <v>C10.6 - Manufacture of grain mill products, starches and starch products</v>
          </cell>
        </row>
        <row r="691">
          <cell r="A691" t="str">
            <v>C10.61 - Manufacture of grain mill products</v>
          </cell>
        </row>
        <row r="692">
          <cell r="A692" t="str">
            <v>C10.62 - Manufacture of starches and starch products</v>
          </cell>
        </row>
        <row r="693">
          <cell r="A693" t="str">
            <v>C10.7 - Manufacture of bakery and farinaceous products</v>
          </cell>
        </row>
        <row r="694">
          <cell r="A694" t="str">
            <v>C10.71 - Manufacture of bread; manufacture of fresh pastry goods and cakes</v>
          </cell>
        </row>
        <row r="695">
          <cell r="A695" t="str">
            <v>C10.72 - Manufacture of rusks and biscuits; manufacture of preserved pastry goods and cakes</v>
          </cell>
        </row>
        <row r="696">
          <cell r="A696" t="str">
            <v>C10.73 - Manufacture of macaroni, noodles, couscous and similar farinaceous products</v>
          </cell>
        </row>
        <row r="697">
          <cell r="A697" t="str">
            <v>C10.8 - Manufacture of other food products</v>
          </cell>
        </row>
        <row r="698">
          <cell r="A698" t="str">
            <v>C10.81 - Manufacture of sugar</v>
          </cell>
        </row>
        <row r="699">
          <cell r="A699" t="str">
            <v>C10.82 - Manufacture of cocoa, chocolate and sugar confectionery</v>
          </cell>
        </row>
        <row r="700">
          <cell r="A700" t="str">
            <v>C10.83 - Processing of tea and coffee</v>
          </cell>
        </row>
        <row r="701">
          <cell r="A701" t="str">
            <v>C10.84 - Manufacture of condiments and seasonings</v>
          </cell>
        </row>
        <row r="702">
          <cell r="A702" t="str">
            <v>C10.85 - Manufacture of prepared meals and dishes</v>
          </cell>
        </row>
        <row r="703">
          <cell r="A703" t="str">
            <v>C10.86 - Manufacture of homogenised food preparations and dietetic food</v>
          </cell>
        </row>
        <row r="704">
          <cell r="A704" t="str">
            <v>C10.89 - Manufacture of other food products n.e.c.</v>
          </cell>
        </row>
        <row r="705">
          <cell r="A705" t="str">
            <v>C10.9 - Manufacture of prepared animal feeds</v>
          </cell>
        </row>
        <row r="706">
          <cell r="A706" t="str">
            <v>C10.91 - Manufacture of prepared feeds for farm animals</v>
          </cell>
        </row>
        <row r="707">
          <cell r="A707" t="str">
            <v>C10.92 - Manufacture of prepared pet foods</v>
          </cell>
        </row>
        <row r="708">
          <cell r="A708" t="str">
            <v>C11 - Manufacture of beverages</v>
          </cell>
        </row>
        <row r="709">
          <cell r="A709" t="str">
            <v>C11.01 - Distilling, rectifying and blending of spirits</v>
          </cell>
        </row>
        <row r="710">
          <cell r="A710" t="str">
            <v>C11.02 - Manufacture of wine from grape</v>
          </cell>
        </row>
        <row r="711">
          <cell r="A711" t="str">
            <v>C11.03 - Manufacture of cider and other fruit wines</v>
          </cell>
        </row>
        <row r="712">
          <cell r="A712" t="str">
            <v>C11.04 - Manufacture of other non-distilled fermented beverages</v>
          </cell>
        </row>
        <row r="713">
          <cell r="A713" t="str">
            <v>C11.05 - Manufacture of beer</v>
          </cell>
        </row>
        <row r="714">
          <cell r="A714" t="str">
            <v>C11.06 - Manufacture of malt</v>
          </cell>
        </row>
        <row r="715">
          <cell r="A715" t="str">
            <v>C11.07 - Manufacture of soft drinks; production of mineral waters and other bottled waters</v>
          </cell>
        </row>
        <row r="716">
          <cell r="A716" t="str">
            <v>C12 - Manufacture of tobacco products</v>
          </cell>
        </row>
        <row r="717">
          <cell r="A717" t="str">
            <v>C13 - Manufacture of textiles</v>
          </cell>
        </row>
        <row r="718">
          <cell r="A718" t="str">
            <v>C13.1 - Preparation and spinning of textile fibres</v>
          </cell>
        </row>
        <row r="719">
          <cell r="A719" t="str">
            <v>C13.2 - Weaving of textiles</v>
          </cell>
        </row>
        <row r="720">
          <cell r="A720" t="str">
            <v>C13.3 - Finishing of textiles</v>
          </cell>
        </row>
        <row r="721">
          <cell r="A721" t="str">
            <v>C13.9 - Manufacture of other textiles</v>
          </cell>
        </row>
        <row r="722">
          <cell r="A722" t="str">
            <v>C13.91 - Manufacture of knitted and crocheted fabrics</v>
          </cell>
        </row>
        <row r="723">
          <cell r="A723" t="str">
            <v>C13.92 - Manufacture of made-up textile articles, except apparel</v>
          </cell>
        </row>
        <row r="724">
          <cell r="A724" t="str">
            <v>C13.93 - Manufacture of carpets and rugs</v>
          </cell>
        </row>
        <row r="725">
          <cell r="A725" t="str">
            <v>C13.94 - Manufacture of cordage, rope, twine and netting</v>
          </cell>
        </row>
        <row r="726">
          <cell r="A726" t="str">
            <v>C13.95 - Manufacture of non-wovens and articles made from non-wovens, except apparel</v>
          </cell>
        </row>
        <row r="727">
          <cell r="A727" t="str">
            <v>C13.96 - Manufacture of other technical and industrial textiles</v>
          </cell>
        </row>
        <row r="728">
          <cell r="A728" t="str">
            <v>C13.99 - Manufacture of other textiles n.e.c.</v>
          </cell>
        </row>
        <row r="729">
          <cell r="A729" t="str">
            <v>C14 - Manufacture of wearing apparel</v>
          </cell>
        </row>
        <row r="730">
          <cell r="A730" t="str">
            <v>C14.1 - Manufacture of wearing apparel, except fur apparel</v>
          </cell>
        </row>
        <row r="731">
          <cell r="A731" t="str">
            <v>C14.11 - Manufacture of leather clothes</v>
          </cell>
        </row>
        <row r="732">
          <cell r="A732" t="str">
            <v>C14.12 - Manufacture of workwear</v>
          </cell>
        </row>
        <row r="733">
          <cell r="A733" t="str">
            <v>C14.13 - Manufacture of other outerwear</v>
          </cell>
        </row>
        <row r="734">
          <cell r="A734" t="str">
            <v>C14.14 - Manufacture of underwear</v>
          </cell>
        </row>
        <row r="735">
          <cell r="A735" t="str">
            <v>C14.19 - Manufacture of other wearing apparel and accessories</v>
          </cell>
        </row>
        <row r="736">
          <cell r="A736" t="str">
            <v>C14.2 - Manufacture of articles of fur</v>
          </cell>
        </row>
        <row r="737">
          <cell r="A737" t="str">
            <v>C14.3 - Manufacture of knitted and crocheted apparel</v>
          </cell>
        </row>
        <row r="738">
          <cell r="A738" t="str">
            <v>C14.31 - Manufacture of knitted and crocheted hosiery</v>
          </cell>
        </row>
        <row r="739">
          <cell r="A739" t="str">
            <v>C14.39 - Manufacture of other knitted and crocheted apparel</v>
          </cell>
        </row>
        <row r="740">
          <cell r="A740" t="str">
            <v>C15 - Manufacture of leather and related products</v>
          </cell>
        </row>
        <row r="741">
          <cell r="A741" t="str">
            <v>C15.1 - Tanning and dressing of leather; manufacture of luggage, handbags, saddlery and harness; dressing and dyeing of fur</v>
          </cell>
        </row>
        <row r="742">
          <cell r="A742" t="str">
            <v>C15.11 - Tanning and dressing of leather; dressing and dyeing of fur</v>
          </cell>
        </row>
        <row r="743">
          <cell r="A743" t="str">
            <v>C15.12 - Manufacture of luggage, handbags and the like, saddlery and harness</v>
          </cell>
        </row>
        <row r="744">
          <cell r="A744" t="str">
            <v>C15.2 - Manufacture of footwear</v>
          </cell>
        </row>
        <row r="745">
          <cell r="A745" t="str">
            <v>C16 - Manufacture of wood and of products of wood and cork, except furniture; manufacture of articles of straw and plaiting materials</v>
          </cell>
        </row>
        <row r="746">
          <cell r="A746" t="str">
            <v>C16.1 - Sawmilling and planing of wood</v>
          </cell>
        </row>
        <row r="747">
          <cell r="A747" t="str">
            <v>C16.2 - Manufacture of products of wood, cork, straw and plaiting materials</v>
          </cell>
        </row>
        <row r="748">
          <cell r="A748" t="str">
            <v>C16.21 - Manufacture of veneer sheets and wood-based panels</v>
          </cell>
        </row>
        <row r="749">
          <cell r="A749" t="str">
            <v>C16.22 - Manufacture of assembled parquet floors</v>
          </cell>
        </row>
        <row r="750">
          <cell r="A750" t="str">
            <v>C16.23 - Manufacture of other builders' carpentry and joinery</v>
          </cell>
        </row>
        <row r="751">
          <cell r="A751" t="str">
            <v>C16.24 - Manufacture of wooden containers</v>
          </cell>
        </row>
        <row r="752">
          <cell r="A752" t="str">
            <v>C16.29 - Manufacture of other products of wood; manufacture of articles of cork, straw and plaiting materials</v>
          </cell>
        </row>
        <row r="753">
          <cell r="A753" t="str">
            <v>C17 - Manufacture of paper and paper products</v>
          </cell>
        </row>
        <row r="754">
          <cell r="A754" t="str">
            <v>C17.1 - Manufacture of pulp, paper and paperboard</v>
          </cell>
        </row>
        <row r="755">
          <cell r="A755" t="str">
            <v>C17.11 - Manufacture of pulp</v>
          </cell>
        </row>
        <row r="756">
          <cell r="A756" t="str">
            <v>C17.12 - Manufacture of paper and paperboard</v>
          </cell>
        </row>
        <row r="757">
          <cell r="A757" t="str">
            <v>C17.2 - Manufacture of articles of paper and paperboard</v>
          </cell>
        </row>
        <row r="758">
          <cell r="A758" t="str">
            <v>C17.21 - Manufacture of corrugated paper and paperboard and of containers of paper and paperboard</v>
          </cell>
        </row>
        <row r="759">
          <cell r="A759" t="str">
            <v>C17.22 - Manufacture of household and sanitary goods and of toilet requisites</v>
          </cell>
        </row>
        <row r="760">
          <cell r="A760" t="str">
            <v>C17.23 - Manufacture of paper stationery</v>
          </cell>
        </row>
        <row r="761">
          <cell r="A761" t="str">
            <v>C17.24 - Manufacture of wallpaper</v>
          </cell>
        </row>
        <row r="762">
          <cell r="A762" t="str">
            <v>C17.29 - Manufacture of other articles of paper and paperboard</v>
          </cell>
        </row>
        <row r="763">
          <cell r="A763" t="str">
            <v>C18 - Printing and reproduction of recorded media</v>
          </cell>
        </row>
        <row r="764">
          <cell r="A764" t="str">
            <v>C18.1 - Printing and service activities related to printing</v>
          </cell>
        </row>
        <row r="765">
          <cell r="A765" t="str">
            <v>C18.11 - Printing of newspapers</v>
          </cell>
        </row>
        <row r="766">
          <cell r="A766" t="str">
            <v>C18.12 - Other printing</v>
          </cell>
        </row>
        <row r="767">
          <cell r="A767" t="str">
            <v>C18.13 - Pre-press and pre-media services</v>
          </cell>
        </row>
        <row r="768">
          <cell r="A768" t="str">
            <v>C18.14 - Binding and related services</v>
          </cell>
        </row>
        <row r="769">
          <cell r="A769" t="str">
            <v>C18.2 - Reproduction of recorded media</v>
          </cell>
        </row>
        <row r="770">
          <cell r="A770" t="str">
            <v>C19 - Manufacture of coke and refined petroleum products</v>
          </cell>
        </row>
        <row r="771">
          <cell r="A771" t="str">
            <v>C19.1 - Manufacture of coke oven products</v>
          </cell>
        </row>
        <row r="772">
          <cell r="A772" t="str">
            <v>C19.2 - Manufacture of refined petroleum products</v>
          </cell>
        </row>
        <row r="773">
          <cell r="A773" t="str">
            <v>C20 - Manufacture of chemicals and chemical products</v>
          </cell>
        </row>
        <row r="774">
          <cell r="A774" t="str">
            <v>C20.1 - Manufacture of basic chemicals, fertilisers and nitrogen compounds, plastics and synthetic rubber in primary forms</v>
          </cell>
        </row>
        <row r="775">
          <cell r="A775" t="str">
            <v>C20.11 - Manufacture of industrial gases</v>
          </cell>
        </row>
        <row r="776">
          <cell r="A776" t="str">
            <v>C20.12 - Manufacture of dyes and pigments</v>
          </cell>
        </row>
        <row r="777">
          <cell r="A777" t="str">
            <v>C20.13 - Manufacture of other inorganic basic chemicals</v>
          </cell>
        </row>
        <row r="778">
          <cell r="A778" t="str">
            <v>C20.15 - Manufacture of fertilisers and nitrogen compounds</v>
          </cell>
        </row>
        <row r="779">
          <cell r="A779" t="str">
            <v>C20.16 - Manufacture of plastics in primary forms</v>
          </cell>
        </row>
        <row r="780">
          <cell r="A780" t="str">
            <v>C20.17 - Manufacture of synthetic rubber in primary forms</v>
          </cell>
        </row>
        <row r="781">
          <cell r="A781" t="str">
            <v>C20.2 - Manufacture of pesticides and other agrochemical products</v>
          </cell>
        </row>
        <row r="782">
          <cell r="A782" t="str">
            <v>C20.3 - Manufacture of paints, varnishes and similar coatings, printing ink and mastics</v>
          </cell>
        </row>
        <row r="783">
          <cell r="A783" t="str">
            <v>C20.4 - Manufacture of soap and detergents, cleaning and polishing preparations, perfumes and toilet preparations</v>
          </cell>
        </row>
        <row r="784">
          <cell r="A784" t="str">
            <v>C20.41 - Manufacture of soap and detergents, cleaning and polishing preparations</v>
          </cell>
        </row>
        <row r="785">
          <cell r="A785" t="str">
            <v>C20.42 - Manufacture of perfumes and toilet preparations</v>
          </cell>
        </row>
        <row r="786">
          <cell r="A786" t="str">
            <v>C20.5 - Manufacture of other chemical products</v>
          </cell>
        </row>
        <row r="787">
          <cell r="A787" t="str">
            <v>C20.51 - Manufacture of explosives</v>
          </cell>
        </row>
        <row r="788">
          <cell r="A788" t="str">
            <v>C20.52 - Manufacture of glues</v>
          </cell>
        </row>
        <row r="789">
          <cell r="A789" t="str">
            <v>C20.53 - Manufacture of essential oils</v>
          </cell>
        </row>
        <row r="790">
          <cell r="A790" t="str">
            <v>C20.59 - Manufacture of other chemical products n.e.c.</v>
          </cell>
        </row>
        <row r="791">
          <cell r="A791" t="str">
            <v>C20.6 - Manufacture of man-made fibres</v>
          </cell>
        </row>
        <row r="792">
          <cell r="A792" t="str">
            <v>C21 - Manufacture of basic pharmaceutical products and pharmaceutical preparations</v>
          </cell>
        </row>
        <row r="793">
          <cell r="A793" t="str">
            <v>C21.1 - Manufacture of basic pharmaceutical products</v>
          </cell>
        </row>
        <row r="794">
          <cell r="A794" t="str">
            <v>C21.2 - Manufacture of pharmaceutical preparations</v>
          </cell>
        </row>
        <row r="795">
          <cell r="A795" t="str">
            <v>C22 - Manufacture of rubber and plastic products</v>
          </cell>
        </row>
        <row r="796">
          <cell r="A796" t="str">
            <v>C22.1 - Manufacture of rubber products</v>
          </cell>
        </row>
        <row r="797">
          <cell r="A797" t="str">
            <v>C22.11 - Manufacture of rubber tyres and tubes; retreading and rebuilding of rubber tyres</v>
          </cell>
        </row>
        <row r="798">
          <cell r="A798" t="str">
            <v>C22.19 - Manufacture of other rubber products</v>
          </cell>
        </row>
        <row r="799">
          <cell r="A799" t="str">
            <v>C22.2 - Manufacture of plastic products</v>
          </cell>
        </row>
        <row r="800">
          <cell r="A800" t="str">
            <v>C22.21 - Manufacture of plastic plates, sheets, tubes and profiles</v>
          </cell>
        </row>
        <row r="801">
          <cell r="A801" t="str">
            <v>C22.22 - Manufacture of plastic packing goods</v>
          </cell>
        </row>
        <row r="802">
          <cell r="A802" t="str">
            <v>C22.23 - Manufacture of buildersâ€™ ware of plastic</v>
          </cell>
        </row>
        <row r="803">
          <cell r="A803" t="str">
            <v>C22.29 - Manufacture of other plastic products</v>
          </cell>
        </row>
        <row r="804">
          <cell r="A804" t="str">
            <v>C23 - Manufacture of other non-metallic mineral products</v>
          </cell>
        </row>
        <row r="805">
          <cell r="A805" t="str">
            <v>C23.1 - Manufacture of glass and glass products</v>
          </cell>
        </row>
        <row r="806">
          <cell r="A806" t="str">
            <v>C23.11 - Manufacture of flat glass</v>
          </cell>
        </row>
        <row r="807">
          <cell r="A807" t="str">
            <v>C23.12 - Shaping and processing of flat glass</v>
          </cell>
        </row>
        <row r="808">
          <cell r="A808" t="str">
            <v>C23.13 - Manufacture of hollow glass</v>
          </cell>
        </row>
        <row r="809">
          <cell r="A809" t="str">
            <v>C23.14 - Manufacture of glass fibres</v>
          </cell>
        </row>
        <row r="810">
          <cell r="A810" t="str">
            <v>C23.19 - Manufacture and processing of other glass, including technical glassware</v>
          </cell>
        </row>
        <row r="811">
          <cell r="A811" t="str">
            <v>C23.2 - Manufacture of refractory products</v>
          </cell>
        </row>
        <row r="812">
          <cell r="A812" t="str">
            <v>C23.3 - Manufacture of clay building materials</v>
          </cell>
        </row>
        <row r="813">
          <cell r="A813" t="str">
            <v>C23.31 - Manufacture of ceramic tiles and flags</v>
          </cell>
        </row>
        <row r="814">
          <cell r="A814" t="str">
            <v>C23.32 - Manufacture of bricks, tiles and construction products, in baked clay</v>
          </cell>
        </row>
        <row r="815">
          <cell r="A815" t="str">
            <v>C23.4 - Manufacture of other porcelain and ceramic products</v>
          </cell>
        </row>
        <row r="816">
          <cell r="A816" t="str">
            <v>C23.41 - Manufacture of ceramic household and ornamental articles</v>
          </cell>
        </row>
        <row r="817">
          <cell r="A817" t="str">
            <v>C23.42 - Manufacture of ceramic sanitary fixtures</v>
          </cell>
        </row>
        <row r="818">
          <cell r="A818" t="str">
            <v>C23.43 - Manufacture of ceramic insulators and insulating fittings</v>
          </cell>
        </row>
        <row r="819">
          <cell r="A819" t="str">
            <v>C23.44 - Manufacture of other technical ceramic products</v>
          </cell>
        </row>
        <row r="820">
          <cell r="A820" t="str">
            <v>C23.49 - Manufacture of other ceramic products</v>
          </cell>
        </row>
        <row r="821">
          <cell r="A821" t="str">
            <v>C23.5 - Manufacture of cement, lime and plaster</v>
          </cell>
        </row>
        <row r="822">
          <cell r="A822" t="str">
            <v>C23.51 - Manufacture of cement</v>
          </cell>
        </row>
        <row r="823">
          <cell r="A823" t="str">
            <v>C23.52 - Manufacture of lime and plaster</v>
          </cell>
        </row>
        <row r="824">
          <cell r="A824" t="str">
            <v>C23.6 - Manufacture of articles of concrete, cement and plaster</v>
          </cell>
        </row>
        <row r="825">
          <cell r="A825" t="str">
            <v>C23.61 - Manufacture of concrete products for construction purposes</v>
          </cell>
        </row>
        <row r="826">
          <cell r="A826" t="str">
            <v>C23.62 - Manufacture of plaster products for construction purposes</v>
          </cell>
        </row>
        <row r="827">
          <cell r="A827" t="str">
            <v>C23.63 - Manufacture of ready-mixed concrete</v>
          </cell>
        </row>
        <row r="828">
          <cell r="A828" t="str">
            <v>C23.64 - Manufacture of mortars</v>
          </cell>
        </row>
        <row r="829">
          <cell r="A829" t="str">
            <v>C23.65 - Manufacture of fibre cement</v>
          </cell>
        </row>
        <row r="830">
          <cell r="A830" t="str">
            <v>C23.69 - Manufacture of other articles of concrete, plaster and cement</v>
          </cell>
        </row>
        <row r="831">
          <cell r="A831" t="str">
            <v>C23.7 - Cutting, shaping and finishing of stone</v>
          </cell>
        </row>
        <row r="832">
          <cell r="A832" t="str">
            <v>C23.9 - Manufacture of abrasive products and non-metallic mineral products n.e.c.</v>
          </cell>
        </row>
        <row r="833">
          <cell r="A833" t="str">
            <v>C23.91 - Production of abrasive products</v>
          </cell>
        </row>
        <row r="834">
          <cell r="A834" t="str">
            <v>C23.99 - Manufacture of other non-metallic mineral products n.e.c.</v>
          </cell>
        </row>
        <row r="835">
          <cell r="A835" t="str">
            <v>C24 - Manufacture of basic metals</v>
          </cell>
        </row>
        <row r="836">
          <cell r="A836" t="str">
            <v>C24.1 - Manufacture of basic iron and steel and of ferro-alloys</v>
          </cell>
        </row>
        <row r="837">
          <cell r="A837" t="str">
            <v>C24.2 - Manufacture of tubes, pipes, hollow profiles and related fittings, of steel</v>
          </cell>
        </row>
        <row r="838">
          <cell r="A838" t="str">
            <v>C24.3 - Manufacture of other products of first processing of steel</v>
          </cell>
        </row>
        <row r="839">
          <cell r="A839" t="str">
            <v>C24.31 - Cold drawing of bars</v>
          </cell>
        </row>
        <row r="840">
          <cell r="A840" t="str">
            <v>C24.32 - Cold rolling of narrow strip</v>
          </cell>
        </row>
        <row r="841">
          <cell r="A841" t="str">
            <v>C24.33 - Cold forming or folding</v>
          </cell>
        </row>
        <row r="842">
          <cell r="A842" t="str">
            <v>C24.4 - Manufacture of basic precious and other non-ferrous metals</v>
          </cell>
        </row>
        <row r="843">
          <cell r="A843" t="str">
            <v>C24.41 - Precious metals production</v>
          </cell>
        </row>
        <row r="844">
          <cell r="A844" t="str">
            <v>C24.42 - Aluminium production</v>
          </cell>
        </row>
        <row r="845">
          <cell r="A845" t="str">
            <v>C24.43 - Lead, zinc and tin production</v>
          </cell>
        </row>
        <row r="846">
          <cell r="A846" t="str">
            <v>C24.44 - Copper production</v>
          </cell>
        </row>
        <row r="847">
          <cell r="A847" t="str">
            <v>C24.45 - Other non-ferrous metal production</v>
          </cell>
        </row>
        <row r="848">
          <cell r="A848" t="str">
            <v>C24.46 - Processing of nuclear fuel</v>
          </cell>
        </row>
        <row r="849">
          <cell r="A849" t="str">
            <v>C24.5 - Casting of metals</v>
          </cell>
        </row>
        <row r="850">
          <cell r="A850" t="str">
            <v>C24.51 - Casting of iron</v>
          </cell>
        </row>
        <row r="851">
          <cell r="A851" t="str">
            <v>C24.52 - Casting of steel</v>
          </cell>
        </row>
        <row r="852">
          <cell r="A852" t="str">
            <v>C24.53 - Casting of light metals</v>
          </cell>
        </row>
        <row r="853">
          <cell r="A853" t="str">
            <v>C24.54 - Casting of other non-ferrous metals</v>
          </cell>
        </row>
        <row r="854">
          <cell r="A854" t="str">
            <v>C25 - Manufacture of fabricated metal products, except machinery and equipment</v>
          </cell>
        </row>
        <row r="855">
          <cell r="A855" t="str">
            <v>C25.1 - Manufacture of structural metal products</v>
          </cell>
        </row>
        <row r="856">
          <cell r="A856" t="str">
            <v>C25.11 - Manufacture of metal structures and parts of structures</v>
          </cell>
        </row>
        <row r="857">
          <cell r="A857" t="str">
            <v>C25.12 - Manufacture of doors and windows of metal</v>
          </cell>
        </row>
        <row r="858">
          <cell r="A858" t="str">
            <v>C25.2 - Manufacture of tanks, reservoirs and containers of metal</v>
          </cell>
        </row>
        <row r="859">
          <cell r="A859" t="str">
            <v>C25.21 - Manufacture of central heating radiators and boilers</v>
          </cell>
        </row>
        <row r="860">
          <cell r="A860" t="str">
            <v>C25.29 - Manufacture of other tanks, reservoirs and containers of metal</v>
          </cell>
        </row>
        <row r="861">
          <cell r="A861" t="str">
            <v>C25.3 - Manufacture of steam generators, except central heating hot water boilers</v>
          </cell>
        </row>
        <row r="862">
          <cell r="A862" t="str">
            <v>C25.4 - Manufacture of weapons and ammunition</v>
          </cell>
        </row>
        <row r="863">
          <cell r="A863" t="str">
            <v>C25.5 - Forging, pressing, stamping and roll-forming of metal; powder metallurgy</v>
          </cell>
        </row>
        <row r="864">
          <cell r="A864" t="str">
            <v>C25.6 - Treatment and coating of metals; machining</v>
          </cell>
        </row>
        <row r="865">
          <cell r="A865" t="str">
            <v>C25.61 - Treatment and coating of metals</v>
          </cell>
        </row>
        <row r="866">
          <cell r="A866" t="str">
            <v>C25.62 - Machining</v>
          </cell>
        </row>
        <row r="867">
          <cell r="A867" t="str">
            <v>C25.7 - Manufacture of cutlery, tools and general hardware</v>
          </cell>
        </row>
        <row r="868">
          <cell r="A868" t="str">
            <v>C25.71 - Manufacture of cutlery</v>
          </cell>
        </row>
        <row r="869">
          <cell r="A869" t="str">
            <v>C25.72 - Manufacture of locks and hinges</v>
          </cell>
        </row>
        <row r="870">
          <cell r="A870" t="str">
            <v>C25.73 - Manufacture of tools</v>
          </cell>
        </row>
        <row r="871">
          <cell r="A871" t="str">
            <v>C25.9 - Manufacture of other fabricated metal products</v>
          </cell>
        </row>
        <row r="872">
          <cell r="A872" t="str">
            <v>C25.91 - Manufacture of steel drums and similar containers</v>
          </cell>
        </row>
        <row r="873">
          <cell r="A873" t="str">
            <v>C25.92 - Manufacture of light metal packaging</v>
          </cell>
        </row>
        <row r="874">
          <cell r="A874" t="str">
            <v>C25.93 - Manufacture of wire products, chain and springs</v>
          </cell>
        </row>
        <row r="875">
          <cell r="A875" t="str">
            <v>C25.94 - Manufacture of fasteners and screw machine products</v>
          </cell>
        </row>
        <row r="876">
          <cell r="A876" t="str">
            <v>C25.99 - Manufacture of other fabricated metal products n.e.c.</v>
          </cell>
        </row>
        <row r="877">
          <cell r="A877" t="str">
            <v>C26 - Manufacture of computer, electronic and optical products</v>
          </cell>
        </row>
        <row r="878">
          <cell r="A878" t="str">
            <v>C26.1 - Manufacture of electronic components and boards</v>
          </cell>
        </row>
        <row r="879">
          <cell r="A879" t="str">
            <v>C26.11 - Manufacture of electronic components</v>
          </cell>
        </row>
        <row r="880">
          <cell r="A880" t="str">
            <v>C26.12 - Manufacture of loaded electronic boards</v>
          </cell>
        </row>
        <row r="881">
          <cell r="A881" t="str">
            <v>C26.2 - Manufacture of computers and peripheral equipment</v>
          </cell>
        </row>
        <row r="882">
          <cell r="A882" t="str">
            <v>C26.3 - Manufacture of communication equipment</v>
          </cell>
        </row>
        <row r="883">
          <cell r="A883" t="str">
            <v>C26.4 - Manufacture of consumer electronics</v>
          </cell>
        </row>
        <row r="884">
          <cell r="A884" t="str">
            <v>C26.5 - Manufacture of instruments and appliances for measuring, testing and navigation; watches and clocks</v>
          </cell>
        </row>
        <row r="885">
          <cell r="A885" t="str">
            <v>C26.51 - Manufacture of instruments and appliances for measuring, testing and navigation</v>
          </cell>
        </row>
        <row r="886">
          <cell r="A886" t="str">
            <v>C26.52 - Manufacture of watches and clocks</v>
          </cell>
        </row>
        <row r="887">
          <cell r="A887" t="str">
            <v>C26.6 - Manufacture of irradiation, electromedical and electrotherapeutic equipment</v>
          </cell>
        </row>
        <row r="888">
          <cell r="A888" t="str">
            <v>C26.7 - Manufacture of optical instruments and photographic equipment</v>
          </cell>
        </row>
        <row r="889">
          <cell r="A889" t="str">
            <v>C26.8 - Manufacture of magnetic and optical media</v>
          </cell>
        </row>
        <row r="890">
          <cell r="A890" t="str">
            <v>C27 - Manufacture of electrical equipment</v>
          </cell>
        </row>
        <row r="891">
          <cell r="A891" t="str">
            <v>C27.1 - Manufacture of electric motors, generators, transformers and electricity distribution and control apparatus</v>
          </cell>
        </row>
        <row r="892">
          <cell r="A892" t="str">
            <v>C27.11 - Manufacture of electric motors, generators and transformers</v>
          </cell>
        </row>
        <row r="893">
          <cell r="A893" t="str">
            <v>C27.2 - Manufacture of batteries and accumulators</v>
          </cell>
        </row>
        <row r="894">
          <cell r="A894" t="str">
            <v>C27.3 - Manufacture of wiring and wiring devices</v>
          </cell>
        </row>
        <row r="895">
          <cell r="A895" t="str">
            <v>C27.31 - Manufacture of fibre optic cables</v>
          </cell>
        </row>
        <row r="896">
          <cell r="A896" t="str">
            <v>C27.32 - Manufacture of other electronic and electric wires and cables</v>
          </cell>
        </row>
        <row r="897">
          <cell r="A897" t="str">
            <v>C27.33 - Manufacture of wiring devices</v>
          </cell>
        </row>
        <row r="898">
          <cell r="A898" t="str">
            <v>C27.4 - Manufacture of electric lighting equipment</v>
          </cell>
        </row>
        <row r="899">
          <cell r="A899" t="str">
            <v>C27.5 - Manufacture of domestic appliances</v>
          </cell>
        </row>
        <row r="900">
          <cell r="A900" t="str">
            <v>C27.51 - Manufacture of electric domestic appliances</v>
          </cell>
        </row>
        <row r="901">
          <cell r="A901" t="str">
            <v>C27.52 - Manufacture of non-electric domestic appliances</v>
          </cell>
        </row>
        <row r="902">
          <cell r="A902" t="str">
            <v>C27.9 - Manufacture of other electrical equipment</v>
          </cell>
        </row>
        <row r="903">
          <cell r="A903" t="str">
            <v>C28 - Manufacture of machinery and equipment n.e.c.</v>
          </cell>
        </row>
        <row r="904">
          <cell r="A904" t="str">
            <v>C28.1 - Manufacture of general-purpose machinery</v>
          </cell>
        </row>
        <row r="905">
          <cell r="A905" t="str">
            <v>C28.11 - Manufacture of engines and turbines, except aircraft, vehicle and cycle engines</v>
          </cell>
        </row>
        <row r="906">
          <cell r="A906" t="str">
            <v>C28.12 - Manufacture of fluid power equipment</v>
          </cell>
        </row>
        <row r="907">
          <cell r="A907" t="str">
            <v>C28.13 - Manufacture of other pumps and compressors</v>
          </cell>
        </row>
        <row r="908">
          <cell r="A908" t="str">
            <v>C28.14 - Manufacture of other taps and valves</v>
          </cell>
        </row>
        <row r="909">
          <cell r="A909" t="str">
            <v>C28.2 - Manufacture of other general-purpose machinery</v>
          </cell>
        </row>
        <row r="910">
          <cell r="A910" t="str">
            <v>C28.21 - Manufacture of ovens, furnaces and furnace burners</v>
          </cell>
        </row>
        <row r="911">
          <cell r="A911" t="str">
            <v>C28.22 - Manufacture of lifting and handling equipment</v>
          </cell>
        </row>
        <row r="912">
          <cell r="A912" t="str">
            <v>C28.23 - Manufacture of office machinery and equipment (except computers and peripheral equipment)</v>
          </cell>
        </row>
        <row r="913">
          <cell r="A913" t="str">
            <v>C28.24 - Manufacture of power-driven hand tools</v>
          </cell>
        </row>
        <row r="914">
          <cell r="A914" t="str">
            <v>C28.25 - Manufacture of non-domestic cooling and ventilation equipment</v>
          </cell>
        </row>
        <row r="915">
          <cell r="A915" t="str">
            <v>C28.29 - Manufacture of other general-purpose machinery n.e.c.</v>
          </cell>
        </row>
        <row r="916">
          <cell r="A916" t="str">
            <v>C28.3 - Manufacture of agricultural and forestry machinery</v>
          </cell>
        </row>
        <row r="917">
          <cell r="A917" t="str">
            <v>C28.4 - Manufacture of metal forming machinery and machine tools</v>
          </cell>
        </row>
        <row r="918">
          <cell r="A918" t="str">
            <v>C28.41 - Manufacture of metal forming machinery</v>
          </cell>
        </row>
        <row r="919">
          <cell r="A919" t="str">
            <v>C28.49 - Manufacture of other machine tools</v>
          </cell>
        </row>
        <row r="920">
          <cell r="A920" t="str">
            <v>C28.9 - Manufacture of other special-purpose machinery</v>
          </cell>
        </row>
        <row r="921">
          <cell r="A921" t="str">
            <v>C28.91 - Manufacture of machinery for metallurgy</v>
          </cell>
        </row>
        <row r="922">
          <cell r="A922" t="str">
            <v>C28.92 - Manufacture of machinery for mining, quarrying and construction</v>
          </cell>
        </row>
        <row r="923">
          <cell r="A923" t="str">
            <v>C28.93 - Manufacture of machinery for food, beverage and tobacco processing</v>
          </cell>
        </row>
        <row r="924">
          <cell r="A924" t="str">
            <v>C28.94 - Manufacture of machinery for textile, apparel and leather production</v>
          </cell>
        </row>
        <row r="925">
          <cell r="A925" t="str">
            <v>C28.95 - Manufacture of machinery for paper and paperboard production</v>
          </cell>
        </row>
        <row r="926">
          <cell r="A926" t="str">
            <v>C28.96 - Manufacture of plastics and rubber machinery</v>
          </cell>
        </row>
        <row r="927">
          <cell r="A927" t="str">
            <v>C28.99 - Manufacture of other special-purpose machinery n.e.c.</v>
          </cell>
        </row>
        <row r="928">
          <cell r="A928" t="str">
            <v>C29 - Manufacture of motor vehicles, trailers and semi-trailers</v>
          </cell>
        </row>
        <row r="929">
          <cell r="A929" t="str">
            <v>C29.1- Manufacture of motor vehicles</v>
          </cell>
        </row>
        <row r="930">
          <cell r="A930" t="str">
            <v>C29.2 - Manufacture of bodies (coachwork) for motor vehicles; manufacture of trailers and semi-trailers</v>
          </cell>
        </row>
        <row r="931">
          <cell r="A931" t="str">
            <v>C29.3 - Manufacture of parts and accessories for motor vehicles</v>
          </cell>
        </row>
        <row r="932">
          <cell r="A932" t="str">
            <v>C29.31 - Manufacture of electrical and electronic equipment for motor vehicles</v>
          </cell>
        </row>
        <row r="933">
          <cell r="A933" t="str">
            <v>C29.32 - Manufacture of other parts and accessories for motor vehicles</v>
          </cell>
        </row>
        <row r="934">
          <cell r="A934" t="str">
            <v>C30 - Manufacture of other transport equipment</v>
          </cell>
        </row>
        <row r="935">
          <cell r="A935" t="str">
            <v>C30.1 - Building of ships and boats</v>
          </cell>
        </row>
        <row r="936">
          <cell r="A936" t="str">
            <v>C30.11 - Building of ships and floating structures</v>
          </cell>
        </row>
        <row r="937">
          <cell r="A937" t="str">
            <v>C30.12 - Building of pleasure and sporting boats</v>
          </cell>
        </row>
        <row r="938">
          <cell r="A938" t="str">
            <v>C30.2 - Manufacture of railway locomotives and rolling stock</v>
          </cell>
        </row>
        <row r="939">
          <cell r="A939" t="str">
            <v>C30.3 - Manufacture of air and spacecraft and related machinery</v>
          </cell>
        </row>
        <row r="940">
          <cell r="A940" t="str">
            <v>C30.4 - Manufacture of military fighting vehicles</v>
          </cell>
        </row>
        <row r="941">
          <cell r="A941" t="str">
            <v>C30.9 - Manufacture of transport equipment n.e.c.</v>
          </cell>
        </row>
        <row r="942">
          <cell r="A942" t="str">
            <v>C30.91 - Manufacture of motorcycles</v>
          </cell>
        </row>
        <row r="943">
          <cell r="A943" t="str">
            <v>C30.92 - Manufacture of bicycles and invalid carriages</v>
          </cell>
        </row>
        <row r="944">
          <cell r="A944" t="str">
            <v>C30.99 - Manufacture of other transport equipment n.e.c.</v>
          </cell>
        </row>
        <row r="945">
          <cell r="A945" t="str">
            <v>C31 - Manufacture of furniture</v>
          </cell>
        </row>
        <row r="946">
          <cell r="A946" t="str">
            <v>C31.01 - Manufacture of office and shop furniture</v>
          </cell>
        </row>
        <row r="947">
          <cell r="A947" t="str">
            <v>C31.02 - Manufacture of kitchen furniture</v>
          </cell>
        </row>
        <row r="948">
          <cell r="A948" t="str">
            <v>C31.03 - Manufacture of mattresses</v>
          </cell>
        </row>
        <row r="949">
          <cell r="A949" t="str">
            <v>C31.09 - Manufacture of other furniture</v>
          </cell>
        </row>
        <row r="950">
          <cell r="A950" t="str">
            <v>C32 - Other manufacturing</v>
          </cell>
        </row>
        <row r="951">
          <cell r="A951" t="str">
            <v>C32.1 - Manufacture of jewellery, bijouterie and related articles</v>
          </cell>
        </row>
        <row r="952">
          <cell r="A952" t="str">
            <v>C32.11 - Striking of coins</v>
          </cell>
        </row>
        <row r="953">
          <cell r="A953" t="str">
            <v>C32.12 - Manufacture of jewellery and related articles</v>
          </cell>
        </row>
        <row r="954">
          <cell r="A954" t="str">
            <v>C32.13 - Manufacture of imitation jewellery and related articles</v>
          </cell>
        </row>
        <row r="955">
          <cell r="A955" t="str">
            <v>C32.2 - Manufacture of musical instruments</v>
          </cell>
        </row>
        <row r="956">
          <cell r="A956" t="str">
            <v>C32.3 - Manufacture of sports goods</v>
          </cell>
        </row>
        <row r="957">
          <cell r="A957" t="str">
            <v>C32.4 - Manufacture of games and toys</v>
          </cell>
        </row>
        <row r="958">
          <cell r="A958" t="str">
            <v>C32.5 - Manufacture of medical and dental instruments and supplies</v>
          </cell>
        </row>
        <row r="959">
          <cell r="A959" t="str">
            <v>C32.9 - Manufacturing n.e.c.</v>
          </cell>
        </row>
        <row r="960">
          <cell r="A960" t="str">
            <v>C32.91 - Manufacture of brooms and brushes</v>
          </cell>
        </row>
        <row r="961">
          <cell r="A961" t="str">
            <v>C32.99 - Other manufacturing n.e.c.</v>
          </cell>
        </row>
        <row r="962">
          <cell r="A962" t="str">
            <v>C33 - Repair and installation of machinery and equipment</v>
          </cell>
        </row>
        <row r="963">
          <cell r="A963" t="str">
            <v>C33.1 - Repair of fabricated metal products, machinery and equipment</v>
          </cell>
        </row>
        <row r="964">
          <cell r="A964" t="str">
            <v>C33.11 - Repair of fabricated metal products</v>
          </cell>
        </row>
        <row r="965">
          <cell r="A965" t="str">
            <v>C33.12 - Repair of machinery</v>
          </cell>
        </row>
        <row r="966">
          <cell r="A966" t="str">
            <v>C33.13 - Repair of electronic and optical equipment</v>
          </cell>
        </row>
        <row r="967">
          <cell r="A967" t="str">
            <v>C33.17 - Repair and maintenance of other transport equipment</v>
          </cell>
        </row>
        <row r="968">
          <cell r="A968" t="str">
            <v>C33.19 - Repair of other equipment</v>
          </cell>
        </row>
        <row r="969">
          <cell r="A969" t="str">
            <v>C33.2 - Installation of industrial machinery and equipment</v>
          </cell>
        </row>
        <row r="970">
          <cell r="A970" t="str">
            <v>D - Electricity, gas, steam and air conditioning supply</v>
          </cell>
        </row>
        <row r="971">
          <cell r="A971" t="str">
            <v>D35 - Electricity, gas, steam and air conditioning supply</v>
          </cell>
        </row>
        <row r="972">
          <cell r="A972" t="str">
            <v>D35.1 - Electric power generation, transmission and distribution</v>
          </cell>
        </row>
        <row r="973">
          <cell r="A973" t="str">
            <v>D35.11 - Production of electricity</v>
          </cell>
        </row>
        <row r="974">
          <cell r="A974" t="str">
            <v>D35.12 - Transmission of electricity</v>
          </cell>
        </row>
        <row r="975">
          <cell r="A975" t="str">
            <v>D35.13 - Distribution of electricity</v>
          </cell>
        </row>
        <row r="976">
          <cell r="A976" t="str">
            <v>D35.14 - Trade of electricity</v>
          </cell>
        </row>
        <row r="977">
          <cell r="A977" t="str">
            <v>D35.2 - Manufacture of gas; distribution of gaseous fuels through mains</v>
          </cell>
        </row>
        <row r="978">
          <cell r="A978" t="str">
            <v>D35.21 - Manufacture of gas</v>
          </cell>
        </row>
        <row r="979">
          <cell r="A979" t="str">
            <v>D35.22 - Distribution of gaseous fuels through mains</v>
          </cell>
        </row>
        <row r="980">
          <cell r="A980" t="str">
            <v>D35.23 - Trade of gas through mains</v>
          </cell>
        </row>
        <row r="981">
          <cell r="A981" t="str">
            <v>D35.3 - Steam and air conditioning supply</v>
          </cell>
        </row>
        <row r="982">
          <cell r="A982" t="str">
            <v>E - Water supply</v>
          </cell>
        </row>
        <row r="983">
          <cell r="A983" t="str">
            <v>E36 - Water collection, treatment and supply</v>
          </cell>
        </row>
        <row r="984">
          <cell r="A984" t="str">
            <v>E37 - Sewerage</v>
          </cell>
        </row>
        <row r="985">
          <cell r="A985" t="str">
            <v>E38 - Waste collection, treatment and disposal activities; materials recovery</v>
          </cell>
        </row>
        <row r="986">
          <cell r="A986" t="str">
            <v>E38.1 - Waste collection</v>
          </cell>
        </row>
        <row r="987">
          <cell r="A987" t="str">
            <v>E38.11 - Collection of non-hazardous waste</v>
          </cell>
        </row>
        <row r="988">
          <cell r="A988" t="str">
            <v>E38.12 - Collection of hazardous waste</v>
          </cell>
        </row>
        <row r="989">
          <cell r="A989" t="str">
            <v>E38.2 - Waste treatment and disposal</v>
          </cell>
        </row>
        <row r="990">
          <cell r="A990" t="str">
            <v>E38.21 - Treatment and disposal of non-hazardous waste</v>
          </cell>
        </row>
        <row r="991">
          <cell r="A991" t="str">
            <v>E38.22 - Treatment and disposal of hazardous waste</v>
          </cell>
        </row>
        <row r="992">
          <cell r="A992" t="str">
            <v>E38.3 - Materials recovery</v>
          </cell>
        </row>
        <row r="993">
          <cell r="A993" t="str">
            <v>E38.31 - Dismantling of wrecks</v>
          </cell>
        </row>
        <row r="994">
          <cell r="A994" t="str">
            <v>E38.32 - Recovery of sorted materials</v>
          </cell>
        </row>
        <row r="995">
          <cell r="A995" t="str">
            <v>E39 - Remediation activities and other waste management services</v>
          </cell>
        </row>
        <row r="996">
          <cell r="A996" t="str">
            <v>F - Construction</v>
          </cell>
        </row>
        <row r="997">
          <cell r="A997" t="str">
            <v>F41 - Construction of buildings</v>
          </cell>
        </row>
        <row r="998">
          <cell r="A998" t="str">
            <v>F41.1 - Development of building projects</v>
          </cell>
        </row>
        <row r="999">
          <cell r="A999" t="str">
            <v>F41.2 - Construction of residential and non-residential buildings</v>
          </cell>
        </row>
        <row r="1000">
          <cell r="A1000" t="str">
            <v>F42 - Civil engineering</v>
          </cell>
        </row>
        <row r="1001">
          <cell r="A1001" t="str">
            <v>F42.1 - Construction of roads and railways</v>
          </cell>
        </row>
        <row r="1002">
          <cell r="A1002" t="str">
            <v>F42.11 - Construction of roads and motorways</v>
          </cell>
        </row>
        <row r="1003">
          <cell r="A1003" t="str">
            <v>F42.12 - Construction of railways and underground railways</v>
          </cell>
        </row>
        <row r="1004">
          <cell r="A1004" t="str">
            <v>F42.13 - Construction of bridges and tunnels</v>
          </cell>
        </row>
        <row r="1005">
          <cell r="A1005" t="str">
            <v>F42.2 - Construction of utility projects</v>
          </cell>
        </row>
        <row r="1006">
          <cell r="A1006" t="str">
            <v>F42.21 - Construction of utility projects for fluids</v>
          </cell>
        </row>
        <row r="1007">
          <cell r="A1007" t="str">
            <v>F42.22 - Construction of utility projects for electricity and telecommunications</v>
          </cell>
        </row>
        <row r="1008">
          <cell r="A1008" t="str">
            <v>F42.9 - Construction of other civil engineering projects</v>
          </cell>
        </row>
        <row r="1009">
          <cell r="A1009" t="str">
            <v>F42.91 - Construction of water projects</v>
          </cell>
        </row>
        <row r="1010">
          <cell r="A1010" t="str">
            <v>F42.99 - Construction of other civil engineering projects n.e.c.</v>
          </cell>
        </row>
        <row r="1011">
          <cell r="A1011" t="str">
            <v>F43 - Specialised construction activities</v>
          </cell>
        </row>
        <row r="1012">
          <cell r="A1012" t="str">
            <v>F43.1 - Demolition and site preparation</v>
          </cell>
        </row>
        <row r="1013">
          <cell r="A1013" t="str">
            <v>F43.11 - Demolition</v>
          </cell>
        </row>
        <row r="1014">
          <cell r="A1014" t="str">
            <v>F43.12 - Site preparation</v>
          </cell>
        </row>
        <row r="1015">
          <cell r="A1015" t="str">
            <v>F43.13 - Test drilling and boring</v>
          </cell>
        </row>
        <row r="1016">
          <cell r="A1016" t="str">
            <v>F43.2 - Electrical, plumbing and other construction installation activities</v>
          </cell>
        </row>
        <row r="1017">
          <cell r="A1017" t="str">
            <v>F43.22 - Plumbing, heat and air-conditioning installation</v>
          </cell>
        </row>
        <row r="1018">
          <cell r="A1018" t="str">
            <v>F43.29 - Other construction installation</v>
          </cell>
        </row>
        <row r="1019">
          <cell r="A1019" t="str">
            <v>F43.3 - Building completion and finishing</v>
          </cell>
        </row>
        <row r="1020">
          <cell r="A1020" t="str">
            <v>F43.31 - Plastering</v>
          </cell>
        </row>
        <row r="1021">
          <cell r="A1021" t="str">
            <v>F43.32 - Joinery installation</v>
          </cell>
        </row>
        <row r="1022">
          <cell r="A1022" t="str">
            <v>F43.33 - Floor and wall covering</v>
          </cell>
        </row>
        <row r="1023">
          <cell r="A1023" t="str">
            <v>F43.34 - Painting and glazing</v>
          </cell>
        </row>
        <row r="1024">
          <cell r="A1024" t="str">
            <v>F43.39 - Other building completion and finishing</v>
          </cell>
        </row>
        <row r="1025">
          <cell r="A1025" t="str">
            <v>F43.9 - Other specialised construction activities</v>
          </cell>
        </row>
        <row r="1026">
          <cell r="A1026" t="str">
            <v>F43.91 - Roofing activities</v>
          </cell>
        </row>
        <row r="1027">
          <cell r="A1027" t="str">
            <v>F43.99 - Other specialised construction activities n.e.c.</v>
          </cell>
        </row>
        <row r="1028">
          <cell r="A1028" t="str">
            <v>G - Wholesale and retail trade</v>
          </cell>
        </row>
        <row r="1029">
          <cell r="A1029" t="str">
            <v>G45 - Wholesale and retail trade and repair of motor vehicles and motorcycles</v>
          </cell>
        </row>
        <row r="1030">
          <cell r="A1030" t="str">
            <v>G45.1 - Sale of motor vehicles</v>
          </cell>
        </row>
        <row r="1031">
          <cell r="A1031" t="str">
            <v>G45.11 - Sale of cars and light motor vehicles</v>
          </cell>
        </row>
        <row r="1032">
          <cell r="A1032" t="str">
            <v>G45.19 - Sale of other motor vehicles</v>
          </cell>
        </row>
        <row r="1033">
          <cell r="A1033" t="str">
            <v>G45.2 - Maintenance and repair of motor vehicles</v>
          </cell>
        </row>
        <row r="1034">
          <cell r="A1034" t="str">
            <v>G45.3 - Sale of motor vehicle parts and accessories</v>
          </cell>
        </row>
        <row r="1035">
          <cell r="A1035" t="str">
            <v>G45.31 - Wholesale trade of motor vehicle parts and accessories</v>
          </cell>
        </row>
        <row r="1036">
          <cell r="A1036" t="str">
            <v>G45.32 - Retail trade of motor vehicle parts and accessories</v>
          </cell>
        </row>
        <row r="1037">
          <cell r="A1037" t="str">
            <v>G45.4 - Sale, maintenance and repair of motorcycles and related parts and accessories</v>
          </cell>
        </row>
        <row r="1038">
          <cell r="A1038" t="str">
            <v>G46 - Wholesale trade, except of motor vehicles and motorcycles</v>
          </cell>
        </row>
        <row r="1039">
          <cell r="A1039" t="str">
            <v>G46.1 - Wholesale on a fee or contract basis</v>
          </cell>
        </row>
        <row r="1040">
          <cell r="A1040" t="str">
            <v>G46.11 - Agents involved in the sale of agricultural raw materials, live animals, textile raw materials and semi-finished goods</v>
          </cell>
        </row>
        <row r="1041">
          <cell r="A1041" t="str">
            <v>G46.12 - Agents involved in the sale of fuels, ores, metals and industrial chemicals</v>
          </cell>
        </row>
        <row r="1042">
          <cell r="A1042" t="str">
            <v>G46.13 - Agents involved in the sale of timber and building materials</v>
          </cell>
        </row>
        <row r="1043">
          <cell r="A1043" t="str">
            <v>G46.14 - Agents involved in the sale of machinery, industrial equipment, ships and aircraft</v>
          </cell>
        </row>
        <row r="1044">
          <cell r="A1044" t="str">
            <v>G46.15 - Agents involved in the sale of furniture, household goods, hardware and ironmongery</v>
          </cell>
        </row>
        <row r="1045">
          <cell r="A1045" t="str">
            <v>G46.16 - Agents involved in the sale of textiles, clothing, fur, footwear and leather goods</v>
          </cell>
        </row>
        <row r="1046">
          <cell r="A1046" t="str">
            <v>G46.17 - Agents involved in the sale of food, beverages and tobacco</v>
          </cell>
        </row>
        <row r="1047">
          <cell r="A1047" t="str">
            <v>G46.18 - Agents specialised in the sale of other particular products</v>
          </cell>
        </row>
        <row r="1048">
          <cell r="A1048" t="str">
            <v>G46.19 - Agents involved in the sale of a variety of goods</v>
          </cell>
        </row>
        <row r="1049">
          <cell r="A1049" t="str">
            <v>G46.2 - Wholesale of agricultural raw materials and live animals</v>
          </cell>
        </row>
        <row r="1050">
          <cell r="A1050" t="str">
            <v>G46.21 - Wholesale of grain, unmanufactured tobacco, seeds and animal feeds</v>
          </cell>
        </row>
        <row r="1051">
          <cell r="A1051" t="str">
            <v>G46.22 - Wholesale of flowers and plants</v>
          </cell>
        </row>
        <row r="1052">
          <cell r="A1052" t="str">
            <v>G46.23 - Wholesale of live animals</v>
          </cell>
        </row>
        <row r="1053">
          <cell r="A1053" t="str">
            <v>G46.24 - Wholesale of hides, skins and leather</v>
          </cell>
        </row>
        <row r="1054">
          <cell r="A1054" t="str">
            <v>G46.3 - Wholesale of food, beverages and tobacco</v>
          </cell>
        </row>
        <row r="1055">
          <cell r="A1055" t="str">
            <v>G46.31 - Wholesale of fruit and vegetables</v>
          </cell>
        </row>
        <row r="1056">
          <cell r="A1056" t="str">
            <v>G46.32 - Wholesale of meat and meat products</v>
          </cell>
        </row>
        <row r="1057">
          <cell r="A1057" t="str">
            <v>G46.33 - Wholesale of dairy products, eggs and edible oils and fats</v>
          </cell>
        </row>
        <row r="1058">
          <cell r="A1058" t="str">
            <v>G46.34 - Wholesale of beverages</v>
          </cell>
        </row>
        <row r="1059">
          <cell r="A1059" t="str">
            <v>G46.35 - Wholesale of tobacco products</v>
          </cell>
        </row>
        <row r="1060">
          <cell r="A1060" t="str">
            <v>G46.36 - Wholesale of sugar and chocolate and sugar confectionery</v>
          </cell>
        </row>
        <row r="1061">
          <cell r="A1061" t="str">
            <v>G46.37 - Wholesale of coffee, tea, cocoa and spices</v>
          </cell>
        </row>
        <row r="1062">
          <cell r="A1062" t="str">
            <v>G46.38 - Wholesale of other food, including fish, crustaceans and molluscs</v>
          </cell>
        </row>
        <row r="1063">
          <cell r="A1063" t="str">
            <v>G46.39 - Non-specialised wholesale of food, beverages and tobacco</v>
          </cell>
        </row>
        <row r="1064">
          <cell r="A1064" t="str">
            <v>G46.4 - Wholesale of household goods</v>
          </cell>
        </row>
        <row r="1065">
          <cell r="A1065" t="str">
            <v>G46.41 - Wholesale of textiles</v>
          </cell>
        </row>
        <row r="1066">
          <cell r="A1066" t="str">
            <v>G46.42 - Wholesale of clothing and footwear</v>
          </cell>
        </row>
        <row r="1067">
          <cell r="A1067" t="str">
            <v>G46.43 - Wholesale of electrical household appliances</v>
          </cell>
        </row>
        <row r="1068">
          <cell r="A1068" t="str">
            <v>G46.44 - Wholesale of china and glassware and cleaning materials</v>
          </cell>
        </row>
        <row r="1069">
          <cell r="A1069" t="str">
            <v>G46.45 - Wholesale of perfume and cosmetics</v>
          </cell>
        </row>
        <row r="1070">
          <cell r="A1070" t="str">
            <v>G46.46 - Wholesale of pharmaceutical goods</v>
          </cell>
        </row>
        <row r="1071">
          <cell r="A1071" t="str">
            <v>G46.47 - Wholesale of furniture, carpets and lighting equipment</v>
          </cell>
        </row>
        <row r="1072">
          <cell r="A1072" t="str">
            <v>G46.48 - Wholesale of watches and jewellery</v>
          </cell>
        </row>
        <row r="1073">
          <cell r="A1073" t="str">
            <v>G46.49 - Wholesale of other household goods</v>
          </cell>
        </row>
        <row r="1074">
          <cell r="A1074" t="str">
            <v>G46.5 - Wholesale of information and communication equipment</v>
          </cell>
        </row>
        <row r="1075">
          <cell r="A1075" t="str">
            <v>G46.51 - Wholesale of computers, computer peripheral equipment and software</v>
          </cell>
        </row>
        <row r="1076">
          <cell r="A1076" t="str">
            <v>G46.52 - Wholesale of electronic and telecommunications equipment and parts</v>
          </cell>
        </row>
        <row r="1077">
          <cell r="A1077" t="str">
            <v>G46.6 - Wholesale of other machinery, equipment and supplies</v>
          </cell>
        </row>
        <row r="1078">
          <cell r="A1078" t="str">
            <v>G46.61 - Wholesale of agricultural machinery, equipment and supplies</v>
          </cell>
        </row>
        <row r="1079">
          <cell r="A1079" t="str">
            <v>G46.62 - Wholesale of machine tools</v>
          </cell>
        </row>
        <row r="1080">
          <cell r="A1080" t="str">
            <v>G46.63 - Wholesale of mining, construction and civil engineering machinery</v>
          </cell>
        </row>
        <row r="1081">
          <cell r="A1081" t="str">
            <v>G46.64 - Wholesale of machinery for the textile industry and of sewing and knitting machines</v>
          </cell>
        </row>
        <row r="1082">
          <cell r="A1082" t="str">
            <v>G46.65 - Wholesale of office furniture</v>
          </cell>
        </row>
        <row r="1083">
          <cell r="A1083" t="str">
            <v>G46.66 - Wholesale of other office machinery and equipment</v>
          </cell>
        </row>
        <row r="1084">
          <cell r="A1084" t="str">
            <v>G46.69 - Wholesale of other machinery and equipment</v>
          </cell>
        </row>
        <row r="1085">
          <cell r="A1085" t="str">
            <v>G46.7 - Other specialised wholesale</v>
          </cell>
        </row>
        <row r="1086">
          <cell r="A1086" t="str">
            <v>G46.71 - Wholesale of solid, liquid and gaseous fuels and related products</v>
          </cell>
        </row>
        <row r="1087">
          <cell r="A1087" t="str">
            <v>G46.72 - Wholesale of metals and metal ores</v>
          </cell>
        </row>
        <row r="1088">
          <cell r="A1088" t="str">
            <v>G46.73 - Wholesale of wood, construction materials and sanitary equipment</v>
          </cell>
        </row>
        <row r="1089">
          <cell r="A1089" t="str">
            <v>G46.74 - Wholesale of hardware, plumbing and heating equipment and supplies</v>
          </cell>
        </row>
        <row r="1090">
          <cell r="A1090" t="str">
            <v>G46.75 - Wholesale of chemical products</v>
          </cell>
        </row>
        <row r="1091">
          <cell r="A1091" t="str">
            <v>G46.76 - Wholesale of other intermediate products</v>
          </cell>
        </row>
        <row r="1092">
          <cell r="A1092" t="str">
            <v>G46.77 - Wholesale of waste and scrap</v>
          </cell>
        </row>
        <row r="1093">
          <cell r="A1093" t="str">
            <v>G46.9 - Non-specialised wholesale trade</v>
          </cell>
        </row>
        <row r="1094">
          <cell r="A1094" t="str">
            <v>G47 - Retail trade, except of motor vehicles and motorcycles</v>
          </cell>
        </row>
        <row r="1095">
          <cell r="A1095" t="str">
            <v>G47.1 - Retail sale in non-specialised stores</v>
          </cell>
        </row>
        <row r="1096">
          <cell r="A1096" t="str">
            <v>G47.11 - Retail sale in non-specialised stores with food, beverages or tobacco predominating</v>
          </cell>
        </row>
        <row r="1097">
          <cell r="A1097" t="str">
            <v>G47.19 - Other retail sale in non-specialised stores</v>
          </cell>
        </row>
        <row r="1098">
          <cell r="A1098" t="str">
            <v>G47.2 - Retail sale of food, beverages and tobacco in specialised stores</v>
          </cell>
        </row>
        <row r="1099">
          <cell r="A1099" t="str">
            <v>G47.21 - Retail sale of fruit and vegetables in specialised stores</v>
          </cell>
        </row>
        <row r="1100">
          <cell r="A1100" t="str">
            <v>G47.22 - Retail sale of meat and meat products in specialised stores</v>
          </cell>
        </row>
        <row r="1101">
          <cell r="A1101" t="str">
            <v>G47.23 - Retail sale of fish, crustaceans and molluscs in specialised stores</v>
          </cell>
        </row>
        <row r="1102">
          <cell r="A1102" t="str">
            <v>G47.24 - Retail sale of bread, cakes, flour confectionery and sugar confectionery in specialised stores</v>
          </cell>
        </row>
        <row r="1103">
          <cell r="A1103" t="str">
            <v>G47.25 - Retail sale of beverages in specialised stores</v>
          </cell>
        </row>
        <row r="1104">
          <cell r="A1104" t="str">
            <v>G47.26 - Retail sale of tobacco products in specialised stores</v>
          </cell>
        </row>
        <row r="1105">
          <cell r="A1105" t="str">
            <v>G47.29 - Other retail sale of food in specialised stores</v>
          </cell>
        </row>
        <row r="1106">
          <cell r="A1106" t="str">
            <v>G47.3 - Retail sale of automotive fuel in specialised stores</v>
          </cell>
        </row>
        <row r="1107">
          <cell r="A1107" t="str">
            <v>G47.4 - Retail sale of information and communication equipment in specialised stores</v>
          </cell>
        </row>
        <row r="1108">
          <cell r="A1108" t="str">
            <v>G47.41 - Retail sale of computers, peripheral units and software in specialised stores</v>
          </cell>
        </row>
        <row r="1109">
          <cell r="A1109" t="str">
            <v>G47.42 - Retail sale of telecommunications equipment in specialised stores</v>
          </cell>
        </row>
        <row r="1110">
          <cell r="A1110" t="str">
            <v>G47.43 - Retail sale of audio and video equipment in specialised stores</v>
          </cell>
        </row>
        <row r="1111">
          <cell r="A1111" t="str">
            <v>G47.5 - Retail sale of other household equipment in specialised stores</v>
          </cell>
        </row>
        <row r="1112">
          <cell r="A1112" t="str">
            <v>G47.51 - Retail sale of textiles in specialised stores</v>
          </cell>
        </row>
        <row r="1113">
          <cell r="A1113" t="str">
            <v>G47.52 - Retail sale of hardware, paints and glass in specialised stores</v>
          </cell>
        </row>
        <row r="1114">
          <cell r="A1114" t="str">
            <v>G47.53 - Retail sale of carpets, rugs, wall and floor coverings in specialised stores</v>
          </cell>
        </row>
        <row r="1115">
          <cell r="A1115" t="str">
            <v>G47.54 - Retail sale of electrical household appliances in specialised stores</v>
          </cell>
        </row>
        <row r="1116">
          <cell r="A1116" t="str">
            <v>G47.59 - Retail sale of furniture, lighting equipment and other household articles in specialised stores</v>
          </cell>
        </row>
        <row r="1117">
          <cell r="A1117" t="str">
            <v>G47.6 - Retail sale of cultural and recreation goods in specialised stores</v>
          </cell>
        </row>
        <row r="1118">
          <cell r="A1118" t="str">
            <v>G47.61 - Retail sale of books in specialised stores</v>
          </cell>
        </row>
        <row r="1119">
          <cell r="A1119" t="str">
            <v>G47.62 - Retail sale of newspapers and stationery in specialised stores</v>
          </cell>
        </row>
        <row r="1120">
          <cell r="A1120" t="str">
            <v>G47.63 - Retail sale of music and video recordings in specialised stores</v>
          </cell>
        </row>
        <row r="1121">
          <cell r="A1121" t="str">
            <v>G47.64 - Retail sale of sporting equipment in specialised stores</v>
          </cell>
        </row>
        <row r="1122">
          <cell r="A1122" t="str">
            <v>G47.65 - Retail sale of games and toys in specialised stores</v>
          </cell>
        </row>
        <row r="1123">
          <cell r="A1123" t="str">
            <v>G47.7 - Retail sale of other goods in specialised stores</v>
          </cell>
        </row>
        <row r="1124">
          <cell r="A1124" t="str">
            <v>G47.71 - Retail sale of clothing in specialised stores</v>
          </cell>
        </row>
        <row r="1125">
          <cell r="A1125" t="str">
            <v>G47.72 - Retail sale of footwear and leather goods in specialised stores</v>
          </cell>
        </row>
        <row r="1126">
          <cell r="A1126" t="str">
            <v>G47.73 - Dispensing chemist in specialised stores</v>
          </cell>
        </row>
        <row r="1127">
          <cell r="A1127" t="str">
            <v>G47.74 - Retail sale of medical and orthopaedic goods in specialised stores</v>
          </cell>
        </row>
        <row r="1128">
          <cell r="A1128" t="str">
            <v>G47.75 - Retail sale of cosmetic and toilet articles in specialised stores</v>
          </cell>
        </row>
        <row r="1129">
          <cell r="A1129" t="str">
            <v>G47.76 - Retail sale of flowers, plants, seeds, fertilisers, pet animals and pet food in specialised stores</v>
          </cell>
        </row>
        <row r="1130">
          <cell r="A1130" t="str">
            <v>G47.77 - Retail sale of watches and jewellery in specialised stores</v>
          </cell>
        </row>
        <row r="1131">
          <cell r="A1131" t="str">
            <v>G47.78 - Other retail sale of new goods in specialised stores</v>
          </cell>
        </row>
        <row r="1132">
          <cell r="A1132" t="str">
            <v>G47.79 - Retail sale of second-hand goods in stores</v>
          </cell>
        </row>
        <row r="1133">
          <cell r="A1133" t="str">
            <v>G47.8 - Retail sale via stalls and markets</v>
          </cell>
        </row>
        <row r="1134">
          <cell r="A1134" t="str">
            <v>G47.81 - Retail sale via stalls and markets of food, beverages and tobacco products</v>
          </cell>
        </row>
        <row r="1135">
          <cell r="A1135" t="str">
            <v>G47.82 - Retail sale via stalls and markets of textiles, clothing and footwear</v>
          </cell>
        </row>
        <row r="1136">
          <cell r="A1136" t="str">
            <v>G47.89 - Retail sale via stalls and markets of other goods</v>
          </cell>
        </row>
        <row r="1137">
          <cell r="A1137" t="str">
            <v>G47.9 - Retail trade not in stores, stalls or markets</v>
          </cell>
        </row>
        <row r="1138">
          <cell r="A1138" t="str">
            <v>G47.91 - Retail sale via mail order houses or via Internet</v>
          </cell>
        </row>
        <row r="1139">
          <cell r="A1139" t="str">
            <v>G47.99 - Other retail sale not in stores, stalls or markets</v>
          </cell>
        </row>
        <row r="1140">
          <cell r="A1140" t="str">
            <v>H - Transport and storage</v>
          </cell>
        </row>
        <row r="1141">
          <cell r="A1141" t="str">
            <v>H49 - Land transport and transport via pipelines</v>
          </cell>
        </row>
        <row r="1142">
          <cell r="A1142" t="str">
            <v>H49.1 - Passenger rail transport, interurban</v>
          </cell>
        </row>
        <row r="1143">
          <cell r="A1143" t="str">
            <v>H49.2 - Freight rail transport</v>
          </cell>
        </row>
        <row r="1144">
          <cell r="A1144" t="str">
            <v>H49.3 - Other passenger land transport</v>
          </cell>
        </row>
        <row r="1145">
          <cell r="A1145" t="str">
            <v>H49.31 - Urban and suburban passenger land transport</v>
          </cell>
        </row>
        <row r="1146">
          <cell r="A1146" t="str">
            <v>H49.32 - Taxi operation</v>
          </cell>
        </row>
        <row r="1147">
          <cell r="A1147" t="str">
            <v>H49.39 - Other passenger land transport n.e.c.</v>
          </cell>
        </row>
        <row r="1148">
          <cell r="A1148" t="str">
            <v>H49.4 - Freight transport by road and removal services</v>
          </cell>
        </row>
        <row r="1149">
          <cell r="A1149" t="str">
            <v>H49.41 - Freight transport by road</v>
          </cell>
        </row>
        <row r="1150">
          <cell r="A1150" t="str">
            <v>H49.42 - Removal services</v>
          </cell>
        </row>
        <row r="1151">
          <cell r="A1151" t="str">
            <v>H49.5 - Transport via pipeline</v>
          </cell>
        </row>
        <row r="1152">
          <cell r="A1152" t="str">
            <v>H50 - Water transport</v>
          </cell>
        </row>
        <row r="1153">
          <cell r="A1153" t="str">
            <v>H50.1 - Sea and coastal passenger water transport</v>
          </cell>
        </row>
        <row r="1154">
          <cell r="A1154" t="str">
            <v>H50.2 -Sea and coastal freight water transport</v>
          </cell>
        </row>
        <row r="1155">
          <cell r="A1155" t="str">
            <v>H50.3 - Inland passenger water transport</v>
          </cell>
        </row>
        <row r="1156">
          <cell r="A1156" t="str">
            <v>H50.4 - Inland freight water transport</v>
          </cell>
        </row>
        <row r="1157">
          <cell r="A1157" t="str">
            <v>H51 - Air transport</v>
          </cell>
        </row>
        <row r="1158">
          <cell r="A1158" t="str">
            <v>H51.1 -Passenger air transport</v>
          </cell>
        </row>
        <row r="1159">
          <cell r="A1159" t="str">
            <v>H51.2 - Freight air transport and space transport</v>
          </cell>
        </row>
        <row r="1160">
          <cell r="A1160" t="str">
            <v>H51.21 - Freight air transport</v>
          </cell>
        </row>
        <row r="1161">
          <cell r="A1161" t="str">
            <v>H51.22 - Space transport</v>
          </cell>
        </row>
        <row r="1162">
          <cell r="A1162" t="str">
            <v>H52 - Warehousing and support activities for transportation</v>
          </cell>
        </row>
        <row r="1163">
          <cell r="A1163" t="str">
            <v>H52.1 - Warehousing and storage</v>
          </cell>
        </row>
        <row r="1164">
          <cell r="A1164" t="str">
            <v>H52.2 - Support activities for transportation</v>
          </cell>
        </row>
        <row r="1165">
          <cell r="A1165" t="str">
            <v>H52.21 - Service activities incidental to land transportation</v>
          </cell>
        </row>
        <row r="1166">
          <cell r="A1166" t="str">
            <v>H53 - Postal and courier activities</v>
          </cell>
        </row>
        <row r="1167">
          <cell r="A1167" t="str">
            <v>H53.1 - Postal activities under universal service obligation</v>
          </cell>
        </row>
        <row r="1168">
          <cell r="A1168" t="str">
            <v>H53.2 - Other postal and courier activities</v>
          </cell>
        </row>
        <row r="1169">
          <cell r="A1169" t="str">
            <v>I - Accommodation and food service activities</v>
          </cell>
        </row>
        <row r="1170">
          <cell r="A1170" t="str">
            <v>I55 - Accommodation</v>
          </cell>
        </row>
        <row r="1171">
          <cell r="A1171" t="str">
            <v>I55.1 - Hotels and similar accommodation</v>
          </cell>
        </row>
        <row r="1172">
          <cell r="A1172" t="str">
            <v>I55.2 - Holiday and other short-stay accommodation</v>
          </cell>
        </row>
        <row r="1173">
          <cell r="A1173" t="str">
            <v>I55.3 - Camping grounds, recreational vehicle parks and trailer parks</v>
          </cell>
        </row>
        <row r="1174">
          <cell r="A1174" t="str">
            <v>I55.9 - Other accommodation</v>
          </cell>
        </row>
        <row r="1175">
          <cell r="A1175" t="str">
            <v>I56 - Food and beverage service activities</v>
          </cell>
        </row>
        <row r="1176">
          <cell r="A1176" t="str">
            <v>I56.1 - Restaurants and mobile food service activities</v>
          </cell>
        </row>
        <row r="1177">
          <cell r="A1177" t="str">
            <v>I56.2 - Event catering and other food service activities</v>
          </cell>
        </row>
        <row r="1178">
          <cell r="A1178" t="str">
            <v>I56.21 - Event catering activities</v>
          </cell>
        </row>
        <row r="1179">
          <cell r="A1179" t="str">
            <v>I56.29 - Other food service activities</v>
          </cell>
        </row>
        <row r="1180">
          <cell r="A1180" t="str">
            <v>I56.3 - Beverage serving activities</v>
          </cell>
        </row>
        <row r="1181">
          <cell r="A1181" t="str">
            <v>J - Information and communication</v>
          </cell>
        </row>
        <row r="1182">
          <cell r="A1182" t="str">
            <v>J58 - Publishing activities</v>
          </cell>
        </row>
        <row r="1183">
          <cell r="A1183" t="str">
            <v>J58.1 - Publishing of books, periodicals and other publishing activities</v>
          </cell>
        </row>
        <row r="1184">
          <cell r="A1184" t="str">
            <v>J58.11 - Book publishing</v>
          </cell>
        </row>
        <row r="1185">
          <cell r="A1185" t="str">
            <v>J58.12 - Publishing of directories and mailing lists</v>
          </cell>
        </row>
        <row r="1186">
          <cell r="A1186" t="str">
            <v>J58.13 - Publishing of newspapers</v>
          </cell>
        </row>
        <row r="1187">
          <cell r="A1187" t="str">
            <v>J58.14 - Publishing of journals and periodicals</v>
          </cell>
        </row>
        <row r="1188">
          <cell r="A1188" t="str">
            <v>J58.19 - Other publishing activities</v>
          </cell>
        </row>
        <row r="1189">
          <cell r="A1189" t="str">
            <v>J58.2 - Software publishing</v>
          </cell>
        </row>
        <row r="1190">
          <cell r="A1190" t="str">
            <v>J58.21 - Publishing of computer games</v>
          </cell>
        </row>
        <row r="1191">
          <cell r="A1191" t="str">
            <v>J58.29 - Other software publishing</v>
          </cell>
        </row>
        <row r="1192">
          <cell r="A1192" t="str">
            <v>J59 - Motion picture, video and television programme production, sound recording and music publishing activities</v>
          </cell>
        </row>
        <row r="1193">
          <cell r="A1193" t="str">
            <v>J59.1 - Motion picture, video and television programme activities</v>
          </cell>
        </row>
        <row r="1194">
          <cell r="A1194" t="str">
            <v>J59.11 - Motion picture, video and television programme production activities</v>
          </cell>
        </row>
        <row r="1195">
          <cell r="A1195" t="str">
            <v>J59.12 - Motion picture, video and television programme post-production activities</v>
          </cell>
        </row>
        <row r="1196">
          <cell r="A1196" t="str">
            <v>J59.13 - Motion picture, video and television programme distribution activities</v>
          </cell>
        </row>
        <row r="1197">
          <cell r="A1197" t="str">
            <v>J59.14 - Motion picture projection activities</v>
          </cell>
        </row>
        <row r="1198">
          <cell r="A1198" t="str">
            <v>J59.2 - Sound recording and music publishing activities</v>
          </cell>
        </row>
        <row r="1199">
          <cell r="A1199" t="str">
            <v>J60 - Programming and broadcasting activities</v>
          </cell>
        </row>
        <row r="1200">
          <cell r="A1200" t="str">
            <v>J60.1 - Radio broadcasting</v>
          </cell>
        </row>
        <row r="1201">
          <cell r="A1201" t="str">
            <v>J60.2 - Television programming and broadcasting activities</v>
          </cell>
        </row>
        <row r="1202">
          <cell r="A1202" t="str">
            <v>J61 - Telecommunications</v>
          </cell>
        </row>
        <row r="1203">
          <cell r="A1203" t="str">
            <v>J61.1 - Wired telecommunications activities</v>
          </cell>
        </row>
        <row r="1204">
          <cell r="A1204" t="str">
            <v>J61.2 - Wireless telecommunications activities</v>
          </cell>
        </row>
        <row r="1205">
          <cell r="A1205" t="str">
            <v>J61.3 - Satellite telecommunications activities</v>
          </cell>
        </row>
        <row r="1206">
          <cell r="A1206" t="str">
            <v>J61.9 - Other telecommunications activities</v>
          </cell>
        </row>
        <row r="1207">
          <cell r="A1207" t="str">
            <v>J62 - Computer programming, consultancy and related activities</v>
          </cell>
        </row>
        <row r="1208">
          <cell r="A1208" t="str">
            <v>J62.01 - Computer programming activities</v>
          </cell>
        </row>
        <row r="1209">
          <cell r="A1209" t="str">
            <v>J63 - Information service activities</v>
          </cell>
        </row>
        <row r="1210">
          <cell r="A1210" t="str">
            <v>J63.1 - Data processing, hosting and related activities; web portals</v>
          </cell>
        </row>
        <row r="1211">
          <cell r="A1211" t="str">
            <v>J63.11 - Data processing, hosting and related activities</v>
          </cell>
        </row>
        <row r="1212">
          <cell r="A1212" t="str">
            <v>J63.12 - Web portals</v>
          </cell>
        </row>
        <row r="1213">
          <cell r="A1213" t="str">
            <v>J63.9 - Other information service activities</v>
          </cell>
        </row>
        <row r="1214">
          <cell r="A1214" t="str">
            <v>J63.91 - News agency activities</v>
          </cell>
        </row>
        <row r="1215">
          <cell r="A1215" t="str">
            <v>J63.99 - Other information service activities n.e.c.</v>
          </cell>
        </row>
        <row r="1216">
          <cell r="A1216" t="str">
            <v>K - Financial and insurance activities</v>
          </cell>
        </row>
        <row r="1217">
          <cell r="A1217" t="str">
            <v>K64 - Financial service activities, except insurance and pension funding</v>
          </cell>
        </row>
        <row r="1218">
          <cell r="A1218" t="str">
            <v>K64.1 - Monetary intermediation</v>
          </cell>
        </row>
        <row r="1219">
          <cell r="A1219" t="str">
            <v>K64.11 - Central banking</v>
          </cell>
        </row>
        <row r="1220">
          <cell r="A1220" t="str">
            <v>K64.19 - Other monetary intermediation</v>
          </cell>
        </row>
        <row r="1221">
          <cell r="A1221" t="str">
            <v>K64.2 - Activities of holding companies</v>
          </cell>
        </row>
        <row r="1222">
          <cell r="A1222" t="str">
            <v>K64.3 - Trusts, funds and similar financial entities</v>
          </cell>
        </row>
        <row r="1223">
          <cell r="A1223" t="str">
            <v>K64.9 - Other financial service activities, except insurance and pension funding</v>
          </cell>
        </row>
        <row r="1224">
          <cell r="A1224" t="str">
            <v>K64.91 - Financial leasing</v>
          </cell>
        </row>
        <row r="1225">
          <cell r="A1225" t="str">
            <v>K64.92 - Other credit granting</v>
          </cell>
        </row>
        <row r="1226">
          <cell r="A1226" t="str">
            <v>K64.99 - Other financial service activities, except insurance and pension funding n.e.c.</v>
          </cell>
        </row>
        <row r="1227">
          <cell r="A1227" t="str">
            <v>K65 - Insurance, reinsurance and pension funding, except compulsory social security</v>
          </cell>
        </row>
        <row r="1228">
          <cell r="A1228" t="str">
            <v>K65.1 - Insurance</v>
          </cell>
        </row>
        <row r="1229">
          <cell r="A1229" t="str">
            <v>K65.11 - Life insurance</v>
          </cell>
        </row>
        <row r="1230">
          <cell r="A1230" t="str">
            <v>K65.12 - Non-life insurance</v>
          </cell>
        </row>
        <row r="1231">
          <cell r="A1231" t="str">
            <v>K65.2 - Reinsurance</v>
          </cell>
        </row>
        <row r="1232">
          <cell r="A1232" t="str">
            <v>K65.3 - Pension funding</v>
          </cell>
        </row>
        <row r="1233">
          <cell r="A1233" t="str">
            <v>K66 - Activities auxiliary to financial services and insurance activities</v>
          </cell>
        </row>
        <row r="1234">
          <cell r="A1234" t="str">
            <v>K66.1 - Activities auxiliary to financial services, except insurance and pension funding</v>
          </cell>
        </row>
        <row r="1235">
          <cell r="A1235" t="str">
            <v>K66.11 - Administration of financial markets</v>
          </cell>
        </row>
        <row r="1236">
          <cell r="A1236" t="str">
            <v>K66.12 - Security and commodity contracts brokerage</v>
          </cell>
        </row>
        <row r="1237">
          <cell r="A1237" t="str">
            <v>K66.19 - Other activities auxiliary to financial services, except insurance and pension funding</v>
          </cell>
        </row>
        <row r="1238">
          <cell r="A1238" t="str">
            <v>K66.2 - Activities auxiliary to insurance and pension funding</v>
          </cell>
        </row>
        <row r="1239">
          <cell r="A1239" t="str">
            <v>K66.21 - Risk and damage evaluation</v>
          </cell>
        </row>
        <row r="1240">
          <cell r="A1240" t="str">
            <v>K66.22 - Activities of insurance agents and brokers</v>
          </cell>
        </row>
        <row r="1241">
          <cell r="A1241" t="str">
            <v>K66.29 - Other activities auxiliary to insurance and pension funding</v>
          </cell>
        </row>
        <row r="1242">
          <cell r="A1242" t="str">
            <v>K66.3 - Fund management activities</v>
          </cell>
        </row>
        <row r="1243">
          <cell r="A1243" t="str">
            <v>L - Real estate activities</v>
          </cell>
        </row>
        <row r="1244">
          <cell r="A1244" t="str">
            <v>L68 - Real estate activities</v>
          </cell>
        </row>
        <row r="1245">
          <cell r="A1245" t="str">
            <v>L68.1 - Buying and selling of own real estate</v>
          </cell>
        </row>
        <row r="1246">
          <cell r="A1246" t="str">
            <v>L68.2 - Rental and operating of own or leased real estate</v>
          </cell>
        </row>
        <row r="1247">
          <cell r="A1247" t="str">
            <v>L68.3 - Real estate activities on a fee or contract basis</v>
          </cell>
        </row>
        <row r="1248">
          <cell r="A1248" t="str">
            <v>L68.31 - Real estate agencies</v>
          </cell>
        </row>
        <row r="1249">
          <cell r="A1249" t="str">
            <v>L68.32 - Management of real estate on a fee or contract basis</v>
          </cell>
        </row>
        <row r="1250">
          <cell r="A1250" t="str">
            <v>M - Professional, scientific and technical activities</v>
          </cell>
        </row>
        <row r="1251">
          <cell r="A1251" t="str">
            <v>M69 - Legal and accounting activities</v>
          </cell>
        </row>
        <row r="1252">
          <cell r="A1252" t="str">
            <v>M69.1 - Legal activities</v>
          </cell>
        </row>
        <row r="1253">
          <cell r="A1253" t="str">
            <v>M69.2 - Accounting, bookkeeping and auditing activities; tax consultancy</v>
          </cell>
        </row>
        <row r="1254">
          <cell r="A1254" t="str">
            <v>M70 - Activities of head offices; management consultancy activities</v>
          </cell>
        </row>
        <row r="1255">
          <cell r="A1255" t="str">
            <v>M70.1 - Activities of head offices</v>
          </cell>
        </row>
        <row r="1256">
          <cell r="A1256" t="str">
            <v>M70.2 - Management consultancy activities</v>
          </cell>
        </row>
        <row r="1257">
          <cell r="A1257" t="str">
            <v>M70.21 - Public relations and communication activities</v>
          </cell>
        </row>
        <row r="1258">
          <cell r="A1258" t="str">
            <v>M70.22 - Business and other management consultancy activities</v>
          </cell>
        </row>
        <row r="1259">
          <cell r="A1259" t="str">
            <v>M71 - Architectural and engineering activities; technical testing and analysis</v>
          </cell>
        </row>
        <row r="1260">
          <cell r="A1260" t="str">
            <v>M71.1 - Architectural and engineering activities and related technical consultancy</v>
          </cell>
        </row>
        <row r="1261">
          <cell r="A1261" t="str">
            <v>M71.11 - Architectural activities</v>
          </cell>
        </row>
        <row r="1262">
          <cell r="A1262" t="str">
            <v>M71.12 - Engineering activities and related technical consultancy</v>
          </cell>
        </row>
        <row r="1263">
          <cell r="A1263" t="str">
            <v>M71.2 - Technical testing and analysis</v>
          </cell>
        </row>
        <row r="1264">
          <cell r="A1264" t="str">
            <v>M72 - Scientific research and development</v>
          </cell>
        </row>
        <row r="1265">
          <cell r="A1265" t="str">
            <v>M72.1 - Research and experimental development on natural sciences and engineering</v>
          </cell>
        </row>
        <row r="1266">
          <cell r="A1266" t="str">
            <v>M72.11 - Research and experimental development on biotechnology</v>
          </cell>
        </row>
        <row r="1267">
          <cell r="A1267" t="str">
            <v>M72.19 - Other research and experimental development on natural sciences and engineering</v>
          </cell>
        </row>
        <row r="1268">
          <cell r="A1268" t="str">
            <v>M72.2 - Research and experimental development on social sciences and humanities</v>
          </cell>
        </row>
        <row r="1269">
          <cell r="A1269" t="str">
            <v>M73 - Advertising and market research</v>
          </cell>
        </row>
        <row r="1270">
          <cell r="A1270" t="str">
            <v>M73.1 - Advertising</v>
          </cell>
        </row>
        <row r="1271">
          <cell r="A1271" t="str">
            <v>M73.11 - Advertising agencies</v>
          </cell>
        </row>
        <row r="1272">
          <cell r="A1272" t="str">
            <v>M73.12 - Media representation</v>
          </cell>
        </row>
        <row r="1273">
          <cell r="A1273" t="str">
            <v>M73.2 - Market research and public opinion polling</v>
          </cell>
        </row>
        <row r="1274">
          <cell r="A1274" t="str">
            <v>M74 - Other professional, scientific and technical activities</v>
          </cell>
        </row>
        <row r="1275">
          <cell r="A1275" t="str">
            <v>M74.1 - Specialised design activities</v>
          </cell>
        </row>
        <row r="1276">
          <cell r="A1276" t="str">
            <v>M74.2 - Photographic activities</v>
          </cell>
        </row>
        <row r="1277">
          <cell r="A1277" t="str">
            <v>M74.3 - Translation and interpretation activities</v>
          </cell>
        </row>
        <row r="1278">
          <cell r="A1278" t="str">
            <v>M74.9 - Other professional, scientific and technical activities n.e.c.</v>
          </cell>
        </row>
        <row r="1279">
          <cell r="A1279" t="str">
            <v>M75 - Veterinary activities</v>
          </cell>
        </row>
        <row r="1280">
          <cell r="A1280" t="str">
            <v>N - Administrative and support service activities</v>
          </cell>
        </row>
        <row r="1281">
          <cell r="A1281" t="str">
            <v>N77 - Rental and leasing activities</v>
          </cell>
        </row>
        <row r="1282">
          <cell r="A1282" t="str">
            <v>N77.1 - Rental and leasing of motor vehicles</v>
          </cell>
        </row>
        <row r="1283">
          <cell r="A1283" t="str">
            <v>N77.11 - Rental and leasing of cars and light motor vehicles</v>
          </cell>
        </row>
        <row r="1284">
          <cell r="A1284" t="str">
            <v>N77.12 - Rental and leasing of trucks</v>
          </cell>
        </row>
        <row r="1285">
          <cell r="A1285" t="str">
            <v>N77.2 - Rental and leasing of personal and household goods</v>
          </cell>
        </row>
        <row r="1286">
          <cell r="A1286" t="str">
            <v>N77.21 - Rental and leasing of recreational and sports goods</v>
          </cell>
        </row>
        <row r="1287">
          <cell r="A1287" t="str">
            <v>N77.22 - Rental of video tapes and disks</v>
          </cell>
        </row>
        <row r="1288">
          <cell r="A1288" t="str">
            <v>N77.29 - Rental and leasing of other personal and household goods</v>
          </cell>
        </row>
        <row r="1289">
          <cell r="A1289" t="str">
            <v>N77.3 - Rental and leasing of other machinery, equipment and tangible goods</v>
          </cell>
        </row>
        <row r="1290">
          <cell r="A1290" t="str">
            <v>N77.31 - Rental and leasing of agricultural machinery and equipment</v>
          </cell>
        </row>
        <row r="1291">
          <cell r="A1291" t="str">
            <v>N77.32 - Rental and leasing of construction and civil engineering machinery and equipment</v>
          </cell>
        </row>
        <row r="1292">
          <cell r="A1292" t="str">
            <v>N77.33 - Rental and leasing of office machinery and equipment (including computers)</v>
          </cell>
        </row>
        <row r="1293">
          <cell r="A1293" t="str">
            <v>N77.34 - Rental and leasing of water transport equipment</v>
          </cell>
        </row>
        <row r="1294">
          <cell r="A1294" t="str">
            <v>N77.35 - Rental and leasing of air transport equipment</v>
          </cell>
        </row>
        <row r="1295">
          <cell r="A1295" t="str">
            <v>N77.39 - Rental and leasing of other machinery, equipment and tangible goods n.e.c.</v>
          </cell>
        </row>
        <row r="1296">
          <cell r="A1296" t="str">
            <v>N77.4 - Leasing of intellectual property and similar products, except copyrighted works</v>
          </cell>
        </row>
        <row r="1297">
          <cell r="A1297" t="str">
            <v>N78 - Employment activities</v>
          </cell>
        </row>
        <row r="1298">
          <cell r="A1298" t="str">
            <v>N78.1 - Activities of employment placement agencies</v>
          </cell>
        </row>
        <row r="1299">
          <cell r="A1299" t="str">
            <v>N78.2 - Temporary employment agency activities</v>
          </cell>
        </row>
        <row r="1300">
          <cell r="A1300" t="str">
            <v>N78.3 - Other human resources provision</v>
          </cell>
        </row>
        <row r="1301">
          <cell r="A1301" t="str">
            <v>N79 - Travel agency, tour operator and other reservation service and related activities</v>
          </cell>
        </row>
        <row r="1302">
          <cell r="A1302" t="str">
            <v>N79.1 - Travel agency and tour operator activities</v>
          </cell>
        </row>
        <row r="1303">
          <cell r="A1303" t="str">
            <v>N79.11 - Travel agency activities</v>
          </cell>
        </row>
        <row r="1304">
          <cell r="A1304" t="str">
            <v>N79.12 - Tour operator activities</v>
          </cell>
        </row>
        <row r="1305">
          <cell r="A1305" t="str">
            <v>N79.9 - Other reservation service and related activities</v>
          </cell>
        </row>
        <row r="1306">
          <cell r="A1306" t="str">
            <v>N80 - Security and investigation activities</v>
          </cell>
        </row>
        <row r="1307">
          <cell r="A1307" t="str">
            <v>N80.1 - Private security activities</v>
          </cell>
        </row>
        <row r="1308">
          <cell r="A1308" t="str">
            <v>N80.2 - Security systems service activities</v>
          </cell>
        </row>
        <row r="1309">
          <cell r="A1309" t="str">
            <v>N80.3 - Investigation activities</v>
          </cell>
        </row>
        <row r="1310">
          <cell r="A1310" t="str">
            <v>N81 - Services to buildings and landscape activities</v>
          </cell>
        </row>
        <row r="1311">
          <cell r="A1311" t="str">
            <v>N81.1 - Combined facilities support activities</v>
          </cell>
        </row>
        <row r="1312">
          <cell r="A1312" t="str">
            <v>N81.2 - Cleaning activities</v>
          </cell>
        </row>
        <row r="1313">
          <cell r="A1313" t="str">
            <v>N81.21 - General cleaning of buildings</v>
          </cell>
        </row>
        <row r="1314">
          <cell r="A1314" t="str">
            <v>N81.22 - Other building and industrial cleaning activities</v>
          </cell>
        </row>
        <row r="1315">
          <cell r="A1315" t="str">
            <v>N81.29 - Other cleaning activities</v>
          </cell>
        </row>
        <row r="1316">
          <cell r="A1316" t="str">
            <v>N81.3 - Landscape service activities</v>
          </cell>
        </row>
        <row r="1317">
          <cell r="A1317" t="str">
            <v>N82 - Office administrative, office support and other business support activities</v>
          </cell>
        </row>
        <row r="1318">
          <cell r="A1318" t="str">
            <v>N82.1 - Office administrative and support activities</v>
          </cell>
        </row>
        <row r="1319">
          <cell r="A1319" t="str">
            <v>N82.11 - Combined office administrative service activities</v>
          </cell>
        </row>
        <row r="1320">
          <cell r="A1320" t="str">
            <v>N82.19 - Photocopying, document preparation and other specialised office support activities</v>
          </cell>
        </row>
        <row r="1321">
          <cell r="A1321" t="str">
            <v>N82.2 - Activities of call centres</v>
          </cell>
        </row>
        <row r="1322">
          <cell r="A1322" t="str">
            <v>N82.3 - Organisation of conventions and trade shows</v>
          </cell>
        </row>
        <row r="1323">
          <cell r="A1323" t="str">
            <v>N82.9 - Business support service activities n.e.c.</v>
          </cell>
        </row>
        <row r="1324">
          <cell r="A1324" t="str">
            <v>N82.91 - Activities of collection agencies and credit bureaus</v>
          </cell>
        </row>
        <row r="1325">
          <cell r="A1325" t="str">
            <v>N82.92 - Packaging activities</v>
          </cell>
        </row>
        <row r="1326">
          <cell r="A1326" t="str">
            <v>N82.99 - Other business support service activities n.e.c.</v>
          </cell>
        </row>
        <row r="1327">
          <cell r="A1327" t="str">
            <v>O - Public administration and defence, compulsory social security</v>
          </cell>
        </row>
        <row r="1328">
          <cell r="A1328" t="str">
            <v>O84 - Public administration and defence; compulsory social security</v>
          </cell>
        </row>
        <row r="1329">
          <cell r="A1329" t="str">
            <v>O84.1 - Administration of the State and the economic and social policy of the community</v>
          </cell>
        </row>
        <row r="1330">
          <cell r="A1330" t="str">
            <v>O84.11 - General public administration activities</v>
          </cell>
        </row>
        <row r="1331">
          <cell r="A1331" t="str">
            <v>O84.12 - Regulation of the activities of providing health care, education, cultural services and other social services, excluding social security</v>
          </cell>
        </row>
        <row r="1332">
          <cell r="A1332" t="str">
            <v>O84.13 - Regulation of and contribution to more efficient operation of businesses</v>
          </cell>
        </row>
        <row r="1333">
          <cell r="A1333" t="str">
            <v>O84.2 - Provision of services to the community as a whole</v>
          </cell>
        </row>
        <row r="1334">
          <cell r="A1334" t="str">
            <v>O84.21 - Foreign affairs</v>
          </cell>
        </row>
        <row r="1335">
          <cell r="A1335" t="str">
            <v>O84.22 - Defence activities</v>
          </cell>
        </row>
        <row r="1336">
          <cell r="A1336" t="str">
            <v>O84.23 - Justice and judicial activities</v>
          </cell>
        </row>
        <row r="1337">
          <cell r="A1337" t="str">
            <v>O84.24 - Public order and safety activities</v>
          </cell>
        </row>
        <row r="1338">
          <cell r="A1338" t="str">
            <v>O84.25 - Fire service activities</v>
          </cell>
        </row>
        <row r="1339">
          <cell r="A1339" t="str">
            <v>O84.3 - Compulsory social security activities</v>
          </cell>
        </row>
        <row r="1340">
          <cell r="A1340" t="str">
            <v>P - Education</v>
          </cell>
        </row>
        <row r="1341">
          <cell r="A1341" t="str">
            <v>P85 - Education</v>
          </cell>
        </row>
        <row r="1342">
          <cell r="A1342" t="str">
            <v>P85.1 - Pre-primary education</v>
          </cell>
        </row>
        <row r="1343">
          <cell r="A1343" t="str">
            <v>P85.2 - Primary education</v>
          </cell>
        </row>
        <row r="1344">
          <cell r="A1344" t="str">
            <v>P85.3 - Secondary education</v>
          </cell>
        </row>
        <row r="1345">
          <cell r="A1345" t="str">
            <v>P85.31 - General secondary education</v>
          </cell>
        </row>
        <row r="1346">
          <cell r="A1346" t="str">
            <v>P85.32 - Technical and vocational secondary education</v>
          </cell>
        </row>
        <row r="1347">
          <cell r="A1347" t="str">
            <v>P85.4 - Higher education</v>
          </cell>
        </row>
        <row r="1348">
          <cell r="A1348" t="str">
            <v>P85.41 - Post-secondary non-tertiary education</v>
          </cell>
        </row>
        <row r="1349">
          <cell r="A1349" t="str">
            <v>P85.42 - Tertiary education</v>
          </cell>
        </row>
        <row r="1350">
          <cell r="A1350" t="str">
            <v>P85.5 - Other education</v>
          </cell>
        </row>
        <row r="1351">
          <cell r="A1351" t="str">
            <v>P85.51 - Sports and recreation education</v>
          </cell>
        </row>
        <row r="1352">
          <cell r="A1352" t="str">
            <v>P85.52 - Cultural education</v>
          </cell>
        </row>
        <row r="1353">
          <cell r="A1353" t="str">
            <v>P85.53 - Driving school activities</v>
          </cell>
        </row>
        <row r="1354">
          <cell r="A1354" t="str">
            <v>P85.59 - Other education n.e.c.</v>
          </cell>
        </row>
        <row r="1355">
          <cell r="A1355" t="str">
            <v>P85.6 - Educational support activities</v>
          </cell>
        </row>
        <row r="1356">
          <cell r="A1356" t="str">
            <v>Q - Human health services and social work activities</v>
          </cell>
        </row>
        <row r="1357">
          <cell r="A1357" t="str">
            <v>Q86 - Human health activities</v>
          </cell>
        </row>
        <row r="1358">
          <cell r="A1358" t="str">
            <v>Q86.1 - Hospital activities</v>
          </cell>
        </row>
        <row r="1359">
          <cell r="A1359" t="str">
            <v>Q86.2 - Medical and dental practice activities</v>
          </cell>
        </row>
        <row r="1360">
          <cell r="A1360" t="str">
            <v>Q86.21 - General medical practice activities</v>
          </cell>
        </row>
        <row r="1361">
          <cell r="A1361" t="str">
            <v>Q86.22 - Specialist medical practice activities</v>
          </cell>
        </row>
        <row r="1362">
          <cell r="A1362" t="str">
            <v>Q86.23 - Dental practice activities</v>
          </cell>
        </row>
        <row r="1363">
          <cell r="A1363" t="str">
            <v>Q86.9 - Other human health activities</v>
          </cell>
        </row>
        <row r="1364">
          <cell r="A1364" t="str">
            <v>Q87 - Residential care activities</v>
          </cell>
        </row>
        <row r="1365">
          <cell r="A1365" t="str">
            <v>Q87.1 - Residential nursing care activities</v>
          </cell>
        </row>
        <row r="1366">
          <cell r="A1366" t="str">
            <v>Q87.2 - Residential care activities for mental retardation, mental health and substance abuse</v>
          </cell>
        </row>
        <row r="1367">
          <cell r="A1367" t="str">
            <v>Q87.3 - Residential care activities for the elderly and disabled</v>
          </cell>
        </row>
        <row r="1368">
          <cell r="A1368" t="str">
            <v>Q87.9 - Other residential care activities</v>
          </cell>
        </row>
        <row r="1369">
          <cell r="A1369" t="str">
            <v>Q88 - Social work activities without accommodation</v>
          </cell>
        </row>
        <row r="1370">
          <cell r="A1370" t="str">
            <v>Q88.1 - Social work activities without accommodation for the elderly and disabled</v>
          </cell>
        </row>
        <row r="1371">
          <cell r="A1371" t="str">
            <v>Q88.9 - Other social work activities without accommodation</v>
          </cell>
        </row>
        <row r="1372">
          <cell r="A1372" t="str">
            <v>Q88.91 - Child day-care activities</v>
          </cell>
        </row>
        <row r="1373">
          <cell r="A1373" t="str">
            <v>Q88.99 - Other social work activities without accommodation n.e.c.</v>
          </cell>
        </row>
        <row r="1374">
          <cell r="A1374" t="str">
            <v>R - Arts, entertainment and recreation</v>
          </cell>
        </row>
        <row r="1375">
          <cell r="A1375" t="str">
            <v>R90 - Creative, arts and entertainment activities</v>
          </cell>
        </row>
        <row r="1376">
          <cell r="A1376" t="str">
            <v>R90.01 - Performing arts</v>
          </cell>
        </row>
        <row r="1377">
          <cell r="A1377" t="str">
            <v>R90.02 - Support activities to performing arts</v>
          </cell>
        </row>
        <row r="1378">
          <cell r="A1378" t="str">
            <v>R90.03 - Artistic creation</v>
          </cell>
        </row>
        <row r="1379">
          <cell r="A1379" t="str">
            <v>R90.04 - Operation of arts facilities</v>
          </cell>
        </row>
        <row r="1380">
          <cell r="A1380" t="str">
            <v>R91 - Libraries, archives, museums and other cultural activities</v>
          </cell>
        </row>
        <row r="1381">
          <cell r="A1381" t="str">
            <v>R91.01 - Library and archives activities</v>
          </cell>
        </row>
        <row r="1382">
          <cell r="A1382" t="str">
            <v>R91.02 - Museums activities</v>
          </cell>
        </row>
        <row r="1383">
          <cell r="A1383" t="str">
            <v>R91.03 - Operation of historical sites and buildings and similar visitor attractions</v>
          </cell>
        </row>
        <row r="1384">
          <cell r="A1384" t="str">
            <v>R91.04 - Botanical and zoological gardens and nature reserves activities</v>
          </cell>
        </row>
        <row r="1385">
          <cell r="A1385" t="str">
            <v>R92 - Gambling and betting activities</v>
          </cell>
        </row>
        <row r="1386">
          <cell r="A1386" t="str">
            <v>R93 - Sports activities and amusement and recreation activities</v>
          </cell>
        </row>
        <row r="1387">
          <cell r="A1387" t="str">
            <v>R93.1 - Sports activities</v>
          </cell>
        </row>
        <row r="1388">
          <cell r="A1388" t="str">
            <v>R93.11 - Operation of sports facilities</v>
          </cell>
        </row>
        <row r="1389">
          <cell r="A1389" t="str">
            <v>R93.12 - Activities of sports clubs</v>
          </cell>
        </row>
        <row r="1390">
          <cell r="A1390" t="str">
            <v>R93.13 - Fitness facilities</v>
          </cell>
        </row>
        <row r="1391">
          <cell r="A1391" t="str">
            <v>R93.19 - Other sports activities</v>
          </cell>
        </row>
        <row r="1392">
          <cell r="A1392" t="str">
            <v>R93.2 - Amusement and recreation activities</v>
          </cell>
        </row>
        <row r="1393">
          <cell r="A1393" t="str">
            <v>R93.21 - Activities of amusement parks and theme parks</v>
          </cell>
        </row>
        <row r="1394">
          <cell r="A1394" t="str">
            <v>R93.29 - Other amusement and recreation activities</v>
          </cell>
        </row>
        <row r="1395">
          <cell r="A1395" t="str">
            <v>S - Other services</v>
          </cell>
        </row>
        <row r="1396">
          <cell r="A1396" t="str">
            <v>S94 - Activities of membership organisations</v>
          </cell>
        </row>
        <row r="1397">
          <cell r="A1397" t="str">
            <v>S94.1 - Activities of business, employers and professional membership organisations</v>
          </cell>
        </row>
        <row r="1398">
          <cell r="A1398" t="str">
            <v>S94.11 - Activities of business and employers membership organisations</v>
          </cell>
        </row>
        <row r="1399">
          <cell r="A1399" t="str">
            <v>S94.12 - Activities of professional membership organisations</v>
          </cell>
        </row>
        <row r="1400">
          <cell r="A1400" t="str">
            <v>S94.2 - Activities of trade unions</v>
          </cell>
        </row>
        <row r="1401">
          <cell r="A1401" t="str">
            <v>S94.9 - Activities of other membership organisations</v>
          </cell>
        </row>
        <row r="1402">
          <cell r="A1402" t="str">
            <v>S94.91 - Activities of religious organisations</v>
          </cell>
        </row>
        <row r="1403">
          <cell r="A1403" t="str">
            <v>S94.92 - Activities of political organisations</v>
          </cell>
        </row>
        <row r="1404">
          <cell r="A1404" t="str">
            <v>S94.99 - Activities of other membership organisations n.e.c.</v>
          </cell>
        </row>
        <row r="1405">
          <cell r="A1405" t="str">
            <v>S95 - Repair of computers and personal and household goods</v>
          </cell>
        </row>
        <row r="1406">
          <cell r="A1406" t="str">
            <v>S95.1 - Repair of computers and communication equipment</v>
          </cell>
        </row>
        <row r="1407">
          <cell r="A1407" t="str">
            <v>S95.11 - Repair of computers and peripheral equipment</v>
          </cell>
        </row>
        <row r="1408">
          <cell r="A1408" t="str">
            <v>S95.12 - Repair of communication equipment</v>
          </cell>
        </row>
        <row r="1409">
          <cell r="A1409" t="str">
            <v>S95.2 - Repair of personal and household goods</v>
          </cell>
        </row>
        <row r="1410">
          <cell r="A1410" t="str">
            <v>S95.21 - Repair of consumer electronics</v>
          </cell>
        </row>
        <row r="1411">
          <cell r="A1411" t="str">
            <v>S95.22 - Repair of household appliances and home and garden equipment</v>
          </cell>
        </row>
        <row r="1412">
          <cell r="A1412" t="str">
            <v>S95.23 - Repair of footwear and leather goods</v>
          </cell>
        </row>
        <row r="1413">
          <cell r="A1413" t="str">
            <v>S95.24 - Repair of furniture and home furnishings</v>
          </cell>
        </row>
        <row r="1414">
          <cell r="A1414" t="str">
            <v>S95.25 - Repair of watches, clocks and jewellery</v>
          </cell>
        </row>
        <row r="1415">
          <cell r="A1415" t="str">
            <v>S95.29 - Repair of other personal and household goods</v>
          </cell>
        </row>
        <row r="1416">
          <cell r="A1416" t="str">
            <v>S96 - Other personal service activities</v>
          </cell>
        </row>
        <row r="1417">
          <cell r="A1417" t="str">
            <v>S96.01 - Washing and (dry-)cleaning of textile and fur products</v>
          </cell>
        </row>
        <row r="1418">
          <cell r="A1418" t="str">
            <v>S96.02 - Hairdressing and other beauty treatment</v>
          </cell>
        </row>
        <row r="1419">
          <cell r="A1419" t="str">
            <v>S96.03 - Funeral and related activities</v>
          </cell>
        </row>
        <row r="1420">
          <cell r="A1420" t="str">
            <v>S96.04 - Physical well-being activities</v>
          </cell>
        </row>
        <row r="1421">
          <cell r="A1421" t="str">
            <v>S96.09 - Other personal service activities n.e.c.</v>
          </cell>
        </row>
        <row r="1422">
          <cell r="A1422" t="str">
            <v>T - Activities of households as employers; undifferentiated goods and services-producing activities of households for own use</v>
          </cell>
        </row>
        <row r="1423">
          <cell r="A1423" t="str">
            <v>T97 - Activities of households as employers of domestic personnel</v>
          </cell>
        </row>
        <row r="1424">
          <cell r="A1424" t="str">
            <v>T98 - Undifferentiated goods- and services-producing activities of private households for own use</v>
          </cell>
        </row>
        <row r="1425">
          <cell r="A1425" t="str">
            <v>T98.1 - Undifferentiated goods-producing activities of private households for own use</v>
          </cell>
        </row>
        <row r="1426">
          <cell r="A1426" t="str">
            <v>T98.2 - Undifferentiated service-producing activities of private households for own use</v>
          </cell>
        </row>
        <row r="1427">
          <cell r="A1427" t="str">
            <v>U - Activities of extraterritorial organisations and bodies</v>
          </cell>
        </row>
        <row r="1428">
          <cell r="A1428" t="str">
            <v>U99 - Activities of extraterritorial organisations and bodies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NEX_NUMBER" xr10:uid="{7382A25F-A559-4744-9466-F39052B8789D}" sourceName="ANNEX NR">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_OF_TEMPLATE" xr10:uid="{DC5A0CD9-D03F-4117-924C-120B0DAAC838}" sourceName="NAME OF TEMPLATE">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NEX NUMBER" xr10:uid="{23028EA2-0388-473D-BCD9-4D408C267818}" cache="Slicer_ANNEX_NUMBER" caption="SELECT AN ANNEX NUMBER TO FILTER THE LIST                                                            (reset filter here ►)" columnCount="3" style="SlicerStyleLight2" rowHeight="288000"/>
  <slicer name="NAME OF TEMPLATE" xr10:uid="{334BE27E-561F-4086-83C5-1A3F0CCEBD09}" cache="Slicer_NAME_OF_TEMPLATE" caption="SELECT NAME OF TEMPLATE TO FILTER THE LIST                                                                                    (reset filter here ►)" columnCount="3" rowHeight="28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0834B0-F480-45E2-8E60-876CA42307DB}" name="Index_templates" displayName="Index_templates" ref="B14:J147" dataDxfId="38" totalsRowDxfId="36" headerRowBorderDxfId="39" tableBorderDxfId="37">
  <autoFilter ref="B14:J147" xr:uid="{00000000-0009-0000-0100-000001000000}"/>
  <tableColumns count="9">
    <tableColumn id="1" xr3:uid="{8D13F2AA-4378-4F81-B253-5085B391D79F}" name="ANNEX NR" totalsRowLabel="Total" dataDxfId="35"/>
    <tableColumn id="7" xr3:uid="{9D7E83E5-C571-44CA-85B7-935AFA7022C1}" name="nr." dataDxfId="34"/>
    <tableColumn id="2" xr3:uid="{6A5904CD-36FC-4FC1-BE7E-BE3E34A68DB5}" name="NAME OF ANNEX" dataDxfId="33" totalsRowDxfId="32"/>
    <tableColumn id="3" xr3:uid="{8F094013-C3F3-46BD-9C02-3152B4F35F51}" name="Column1" dataDxfId="31" totalsRowDxfId="30"/>
    <tableColumn id="9" xr3:uid="{0A92B8F0-3563-47A9-B330-23891ED8EB68}" name="FREQUENCY LARGE INSTITUTIONS (LISTED AND NO GSII)" dataDxfId="29" totalsRowDxfId="28">
      <calculatedColumnFormula>INDEX(AC15:AM15,MATCH($F$14,$AC$14:$AM$14,0))</calculatedColumnFormula>
    </tableColumn>
    <tableColumn id="8" xr3:uid="{C8D1F8E5-E937-4EFD-826F-C6AA49E3C17A}" name="CODE" dataDxfId="27" dataCellStyle="Normal 2 2"/>
    <tableColumn id="4" xr3:uid="{6157934C-13E9-4794-AC86-BEC935882FEA}" name="NAME OF TEMPLATE" dataDxfId="26" totalsRowDxfId="25" dataCellStyle="Normal 2 2"/>
    <tableColumn id="5" xr3:uid="{67B1F739-E9A6-409A-A452-969085DE5FE3}" name="RELEVANT ARTICLE IN THE ITS" dataDxfId="24" totalsRowDxfId="23"/>
    <tableColumn id="6" xr3:uid="{17491204-5440-4F3D-B9B4-1D8E1D231975}" name="RELEVANT ARTICLE IN CRR" totalsRowFunction="count" dataDxfId="22" totalsRowDxfId="21"/>
  </tableColumns>
  <tableStyleInfo name="agu" showFirstColumn="1" showLastColumn="1" showRowStripes="1" showColumnStripes="0"/>
</table>
</file>

<file path=xl/theme/theme1.xml><?xml version="1.0" encoding="utf-8"?>
<a:theme xmlns:a="http://schemas.openxmlformats.org/drawingml/2006/main" name="Office 2013 - 2022 Theme">
  <a:themeElements>
    <a:clrScheme name="AGUILONIUS">
      <a:dk1>
        <a:srgbClr val="000000"/>
      </a:dk1>
      <a:lt1>
        <a:srgbClr val="FFFFFF"/>
      </a:lt1>
      <a:dk2>
        <a:srgbClr val="2D696E"/>
      </a:dk2>
      <a:lt2>
        <a:srgbClr val="D2D2F6"/>
      </a:lt2>
      <a:accent1>
        <a:srgbClr val="395A53"/>
      </a:accent1>
      <a:accent2>
        <a:srgbClr val="1F323C"/>
      </a:accent2>
      <a:accent3>
        <a:srgbClr val="99978C"/>
      </a:accent3>
      <a:accent4>
        <a:srgbClr val="000000"/>
      </a:accent4>
      <a:accent5>
        <a:srgbClr val="BCDCDF"/>
      </a:accent5>
      <a:accent6>
        <a:srgbClr val="395A53"/>
      </a:accent6>
      <a:hlink>
        <a:srgbClr val="91DBB6"/>
      </a:hlink>
      <a:folHlink>
        <a:srgbClr val="FFFF99"/>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5.emf"/><Relationship Id="rId4" Type="http://schemas.openxmlformats.org/officeDocument/2006/relationships/control" Target="../activeX/activeX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5.emf"/><Relationship Id="rId4" Type="http://schemas.openxmlformats.org/officeDocument/2006/relationships/control" Target="../activeX/activeX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control" Target="../activeX/activeX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5.emf"/><Relationship Id="rId4" Type="http://schemas.openxmlformats.org/officeDocument/2006/relationships/control" Target="../activeX/activeX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5.emf"/><Relationship Id="rId4" Type="http://schemas.openxmlformats.org/officeDocument/2006/relationships/control" Target="../activeX/activeX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image" Target="../media/image5.emf"/><Relationship Id="rId4" Type="http://schemas.openxmlformats.org/officeDocument/2006/relationships/control" Target="../activeX/activeX13.xm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4.vml"/><Relationship Id="rId3" Type="http://schemas.openxmlformats.org/officeDocument/2006/relationships/hyperlink" Target="https://www.cooppank.ee/en/investor/bonds/subordinated-bonds" TargetMode="External"/><Relationship Id="rId7" Type="http://schemas.openxmlformats.org/officeDocument/2006/relationships/drawing" Target="../drawings/drawing15.xml"/><Relationship Id="rId2" Type="http://schemas.openxmlformats.org/officeDocument/2006/relationships/hyperlink" Target="https://www.cooppank.ee/en/investor/bonds/subordinated-bonds" TargetMode="External"/><Relationship Id="rId1" Type="http://schemas.openxmlformats.org/officeDocument/2006/relationships/hyperlink" Target="https://www.cooppank.ee/en/investor/bonds/subordinated-bonds" TargetMode="External"/><Relationship Id="rId6" Type="http://schemas.openxmlformats.org/officeDocument/2006/relationships/printerSettings" Target="../printerSettings/printerSettings15.bin"/><Relationship Id="rId5" Type="http://schemas.openxmlformats.org/officeDocument/2006/relationships/hyperlink" Target="https://www.cooppank.ee/en/investor/bonds/subordinated-bonds" TargetMode="External"/><Relationship Id="rId10" Type="http://schemas.openxmlformats.org/officeDocument/2006/relationships/image" Target="../media/image5.emf"/><Relationship Id="rId4" Type="http://schemas.openxmlformats.org/officeDocument/2006/relationships/hyperlink" Target="https://www.cooppank.ee/en/investor/bonds/subordinated-bonds" TargetMode="External"/><Relationship Id="rId9" Type="http://schemas.openxmlformats.org/officeDocument/2006/relationships/control" Target="../activeX/activeX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image" Target="../media/image5.emf"/><Relationship Id="rId4" Type="http://schemas.openxmlformats.org/officeDocument/2006/relationships/control" Target="../activeX/activeX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5" Type="http://schemas.openxmlformats.org/officeDocument/2006/relationships/image" Target="../media/image5.emf"/><Relationship Id="rId4" Type="http://schemas.openxmlformats.org/officeDocument/2006/relationships/control" Target="../activeX/activeX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image" Target="../media/image5.emf"/><Relationship Id="rId4" Type="http://schemas.openxmlformats.org/officeDocument/2006/relationships/control" Target="../activeX/activeX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2.emf"/><Relationship Id="rId4" Type="http://schemas.openxmlformats.org/officeDocument/2006/relationships/control" Target="../activeX/activeX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image" Target="../media/image5.emf"/><Relationship Id="rId4" Type="http://schemas.openxmlformats.org/officeDocument/2006/relationships/control" Target="../activeX/activeX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image" Target="../media/image5.emf"/><Relationship Id="rId4" Type="http://schemas.openxmlformats.org/officeDocument/2006/relationships/control" Target="../activeX/activeX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image" Target="../media/image6.emf"/><Relationship Id="rId4" Type="http://schemas.openxmlformats.org/officeDocument/2006/relationships/control" Target="../activeX/activeX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image" Target="../media/image5.emf"/><Relationship Id="rId4" Type="http://schemas.openxmlformats.org/officeDocument/2006/relationships/control" Target="../activeX/activeX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5.emf"/><Relationship Id="rId4" Type="http://schemas.openxmlformats.org/officeDocument/2006/relationships/control" Target="../activeX/activeX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openxmlformats.org/officeDocument/2006/relationships/image" Target="../media/image5.emf"/><Relationship Id="rId4" Type="http://schemas.openxmlformats.org/officeDocument/2006/relationships/control" Target="../activeX/activeX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openxmlformats.org/officeDocument/2006/relationships/image" Target="../media/image5.emf"/><Relationship Id="rId4" Type="http://schemas.openxmlformats.org/officeDocument/2006/relationships/control" Target="../activeX/activeX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5.emf"/><Relationship Id="rId4" Type="http://schemas.openxmlformats.org/officeDocument/2006/relationships/control" Target="../activeX/activeX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5" Type="http://schemas.openxmlformats.org/officeDocument/2006/relationships/image" Target="../media/image5.emf"/><Relationship Id="rId4" Type="http://schemas.openxmlformats.org/officeDocument/2006/relationships/control" Target="../activeX/activeX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image" Target="../media/image5.emf"/><Relationship Id="rId4" Type="http://schemas.openxmlformats.org/officeDocument/2006/relationships/control" Target="../activeX/activeX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30.bin"/><Relationship Id="rId5" Type="http://schemas.openxmlformats.org/officeDocument/2006/relationships/image" Target="../media/image5.emf"/><Relationship Id="rId4" Type="http://schemas.openxmlformats.org/officeDocument/2006/relationships/control" Target="../activeX/activeX2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1.bin"/><Relationship Id="rId5" Type="http://schemas.openxmlformats.org/officeDocument/2006/relationships/image" Target="../media/image5.emf"/><Relationship Id="rId4" Type="http://schemas.openxmlformats.org/officeDocument/2006/relationships/control" Target="../activeX/activeX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2.bin"/><Relationship Id="rId5" Type="http://schemas.openxmlformats.org/officeDocument/2006/relationships/image" Target="../media/image5.emf"/><Relationship Id="rId4" Type="http://schemas.openxmlformats.org/officeDocument/2006/relationships/control" Target="../activeX/activeX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image" Target="../media/image5.emf"/><Relationship Id="rId4" Type="http://schemas.openxmlformats.org/officeDocument/2006/relationships/control" Target="../activeX/activeX3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image" Target="../media/image5.emf"/><Relationship Id="rId4" Type="http://schemas.openxmlformats.org/officeDocument/2006/relationships/control" Target="../activeX/activeX32.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5.bin"/><Relationship Id="rId5" Type="http://schemas.openxmlformats.org/officeDocument/2006/relationships/image" Target="../media/image5.emf"/><Relationship Id="rId4" Type="http://schemas.openxmlformats.org/officeDocument/2006/relationships/control" Target="../activeX/activeX33.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6.bin"/><Relationship Id="rId5" Type="http://schemas.openxmlformats.org/officeDocument/2006/relationships/image" Target="../media/image5.emf"/><Relationship Id="rId4" Type="http://schemas.openxmlformats.org/officeDocument/2006/relationships/control" Target="../activeX/activeX3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7.bin"/><Relationship Id="rId5" Type="http://schemas.openxmlformats.org/officeDocument/2006/relationships/image" Target="../media/image5.emf"/><Relationship Id="rId4" Type="http://schemas.openxmlformats.org/officeDocument/2006/relationships/control" Target="../activeX/activeX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8.bin"/><Relationship Id="rId5" Type="http://schemas.openxmlformats.org/officeDocument/2006/relationships/image" Target="../media/image5.emf"/><Relationship Id="rId4" Type="http://schemas.openxmlformats.org/officeDocument/2006/relationships/control" Target="../activeX/activeX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control" Target="../activeX/activeX2.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9.bin"/><Relationship Id="rId5" Type="http://schemas.openxmlformats.org/officeDocument/2006/relationships/image" Target="../media/image5.emf"/><Relationship Id="rId4" Type="http://schemas.openxmlformats.org/officeDocument/2006/relationships/control" Target="../activeX/activeX3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40.bin"/><Relationship Id="rId5" Type="http://schemas.openxmlformats.org/officeDocument/2006/relationships/image" Target="../media/image5.emf"/><Relationship Id="rId4" Type="http://schemas.openxmlformats.org/officeDocument/2006/relationships/control" Target="../activeX/activeX3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41.bin"/><Relationship Id="rId5" Type="http://schemas.openxmlformats.org/officeDocument/2006/relationships/image" Target="../media/image5.emf"/><Relationship Id="rId4" Type="http://schemas.openxmlformats.org/officeDocument/2006/relationships/control" Target="../activeX/activeX39.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6.xml"/><Relationship Id="rId1" Type="http://schemas.openxmlformats.org/officeDocument/2006/relationships/printerSettings" Target="../printerSettings/printerSettings46.bin"/><Relationship Id="rId5" Type="http://schemas.openxmlformats.org/officeDocument/2006/relationships/image" Target="../media/image5.emf"/><Relationship Id="rId4" Type="http://schemas.openxmlformats.org/officeDocument/2006/relationships/control" Target="../activeX/activeX40.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7.xml"/><Relationship Id="rId1" Type="http://schemas.openxmlformats.org/officeDocument/2006/relationships/printerSettings" Target="../printerSettings/printerSettings47.bin"/><Relationship Id="rId5" Type="http://schemas.openxmlformats.org/officeDocument/2006/relationships/image" Target="../media/image5.emf"/><Relationship Id="rId4" Type="http://schemas.openxmlformats.org/officeDocument/2006/relationships/control" Target="../activeX/activeX4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control" Target="../activeX/activeX3.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50.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control" Target="../activeX/activeX42.xml"/></Relationships>
</file>

<file path=xl/worksheets/_rels/sheet52.xml.rels><?xml version="1.0" encoding="UTF-8" standalone="yes"?>
<Relationships xmlns="http://schemas.openxmlformats.org/package/2006/relationships"><Relationship Id="rId3" Type="http://schemas.openxmlformats.org/officeDocument/2006/relationships/control" Target="../activeX/activeX43.xml"/><Relationship Id="rId2" Type="http://schemas.openxmlformats.org/officeDocument/2006/relationships/vmlDrawing" Target="../drawings/vmlDrawing43.vml"/><Relationship Id="rId1" Type="http://schemas.openxmlformats.org/officeDocument/2006/relationships/drawing" Target="../drawings/drawing51.xml"/><Relationship Id="rId4" Type="http://schemas.openxmlformats.org/officeDocument/2006/relationships/image" Target="../media/image5.emf"/></Relationships>
</file>

<file path=xl/worksheets/_rels/sheet53.xml.rels><?xml version="1.0" encoding="UTF-8" standalone="yes"?>
<Relationships xmlns="http://schemas.openxmlformats.org/package/2006/relationships"><Relationship Id="rId3" Type="http://schemas.openxmlformats.org/officeDocument/2006/relationships/control" Target="../activeX/activeX44.xml"/><Relationship Id="rId2" Type="http://schemas.openxmlformats.org/officeDocument/2006/relationships/vmlDrawing" Target="../drawings/vmlDrawing44.vml"/><Relationship Id="rId1" Type="http://schemas.openxmlformats.org/officeDocument/2006/relationships/drawing" Target="../drawings/drawing52.xml"/><Relationship Id="rId4" Type="http://schemas.openxmlformats.org/officeDocument/2006/relationships/image" Target="../media/image5.emf"/></Relationships>
</file>

<file path=xl/worksheets/_rels/sheet54.xml.rels><?xml version="1.0" encoding="UTF-8" standalone="yes"?>
<Relationships xmlns="http://schemas.openxmlformats.org/package/2006/relationships"><Relationship Id="rId3" Type="http://schemas.openxmlformats.org/officeDocument/2006/relationships/control" Target="../activeX/activeX45.xml"/><Relationship Id="rId2" Type="http://schemas.openxmlformats.org/officeDocument/2006/relationships/vmlDrawing" Target="../drawings/vmlDrawing45.vml"/><Relationship Id="rId1" Type="http://schemas.openxmlformats.org/officeDocument/2006/relationships/drawing" Target="../drawings/drawing53.xml"/><Relationship Id="rId4" Type="http://schemas.openxmlformats.org/officeDocument/2006/relationships/image" Target="../media/image5.emf"/></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4.xml"/><Relationship Id="rId1" Type="http://schemas.openxmlformats.org/officeDocument/2006/relationships/printerSettings" Target="../printerSettings/printerSettings51.bin"/><Relationship Id="rId5" Type="http://schemas.openxmlformats.org/officeDocument/2006/relationships/image" Target="../media/image5.emf"/><Relationship Id="rId4" Type="http://schemas.openxmlformats.org/officeDocument/2006/relationships/control" Target="../activeX/activeX46.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5.xml"/><Relationship Id="rId1" Type="http://schemas.openxmlformats.org/officeDocument/2006/relationships/printerSettings" Target="../printerSettings/printerSettings52.bin"/><Relationship Id="rId5" Type="http://schemas.openxmlformats.org/officeDocument/2006/relationships/image" Target="../media/image5.emf"/><Relationship Id="rId4" Type="http://schemas.openxmlformats.org/officeDocument/2006/relationships/control" Target="../activeX/activeX47.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6.xml"/><Relationship Id="rId1" Type="http://schemas.openxmlformats.org/officeDocument/2006/relationships/printerSettings" Target="../printerSettings/printerSettings53.bin"/><Relationship Id="rId5" Type="http://schemas.openxmlformats.org/officeDocument/2006/relationships/image" Target="../media/image5.emf"/><Relationship Id="rId4" Type="http://schemas.openxmlformats.org/officeDocument/2006/relationships/control" Target="../activeX/activeX48.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7.xml"/><Relationship Id="rId1" Type="http://schemas.openxmlformats.org/officeDocument/2006/relationships/printerSettings" Target="../printerSettings/printerSettings54.bin"/><Relationship Id="rId5" Type="http://schemas.openxmlformats.org/officeDocument/2006/relationships/image" Target="../media/image5.emf"/><Relationship Id="rId4" Type="http://schemas.openxmlformats.org/officeDocument/2006/relationships/control" Target="../activeX/activeX49.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8.xml"/><Relationship Id="rId1" Type="http://schemas.openxmlformats.org/officeDocument/2006/relationships/printerSettings" Target="../printerSettings/printerSettings55.bin"/><Relationship Id="rId5" Type="http://schemas.openxmlformats.org/officeDocument/2006/relationships/image" Target="../media/image7.emf"/><Relationship Id="rId4" Type="http://schemas.openxmlformats.org/officeDocument/2006/relationships/control" Target="../activeX/activeX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5.emf"/><Relationship Id="rId4" Type="http://schemas.openxmlformats.org/officeDocument/2006/relationships/control" Target="../activeX/activeX4.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9.xml"/><Relationship Id="rId1" Type="http://schemas.openxmlformats.org/officeDocument/2006/relationships/printerSettings" Target="../printerSettings/printerSettings56.bin"/><Relationship Id="rId5" Type="http://schemas.openxmlformats.org/officeDocument/2006/relationships/image" Target="../media/image5.emf"/><Relationship Id="rId4" Type="http://schemas.openxmlformats.org/officeDocument/2006/relationships/control" Target="../activeX/activeX51.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60.xml"/><Relationship Id="rId1" Type="http://schemas.openxmlformats.org/officeDocument/2006/relationships/printerSettings" Target="../printerSettings/printerSettings57.bin"/><Relationship Id="rId5" Type="http://schemas.openxmlformats.org/officeDocument/2006/relationships/image" Target="../media/image5.emf"/><Relationship Id="rId4" Type="http://schemas.openxmlformats.org/officeDocument/2006/relationships/control" Target="../activeX/activeX52.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61.xml"/><Relationship Id="rId1" Type="http://schemas.openxmlformats.org/officeDocument/2006/relationships/printerSettings" Target="../printerSettings/printerSettings58.bin"/><Relationship Id="rId5" Type="http://schemas.openxmlformats.org/officeDocument/2006/relationships/image" Target="../media/image7.emf"/><Relationship Id="rId4" Type="http://schemas.openxmlformats.org/officeDocument/2006/relationships/control" Target="../activeX/activeX53.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62.xml"/><Relationship Id="rId1" Type="http://schemas.openxmlformats.org/officeDocument/2006/relationships/printerSettings" Target="../printerSettings/printerSettings59.bin"/><Relationship Id="rId5" Type="http://schemas.openxmlformats.org/officeDocument/2006/relationships/image" Target="../media/image5.emf"/><Relationship Id="rId4" Type="http://schemas.openxmlformats.org/officeDocument/2006/relationships/control" Target="../activeX/activeX54.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63.xml"/><Relationship Id="rId1" Type="http://schemas.openxmlformats.org/officeDocument/2006/relationships/printerSettings" Target="../printerSettings/printerSettings60.bin"/><Relationship Id="rId5" Type="http://schemas.openxmlformats.org/officeDocument/2006/relationships/image" Target="../media/image7.emf"/><Relationship Id="rId4" Type="http://schemas.openxmlformats.org/officeDocument/2006/relationships/control" Target="../activeX/activeX55.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4.xml"/><Relationship Id="rId1" Type="http://schemas.openxmlformats.org/officeDocument/2006/relationships/printerSettings" Target="../printerSettings/printerSettings61.bin"/><Relationship Id="rId5" Type="http://schemas.openxmlformats.org/officeDocument/2006/relationships/image" Target="../media/image5.emf"/><Relationship Id="rId4" Type="http://schemas.openxmlformats.org/officeDocument/2006/relationships/control" Target="../activeX/activeX56.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5.xml"/><Relationship Id="rId1" Type="http://schemas.openxmlformats.org/officeDocument/2006/relationships/printerSettings" Target="../printerSettings/printerSettings62.bin"/><Relationship Id="rId5" Type="http://schemas.openxmlformats.org/officeDocument/2006/relationships/image" Target="../media/image5.emf"/><Relationship Id="rId4" Type="http://schemas.openxmlformats.org/officeDocument/2006/relationships/control" Target="../activeX/activeX57.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66.xml"/><Relationship Id="rId1" Type="http://schemas.openxmlformats.org/officeDocument/2006/relationships/printerSettings" Target="../printerSettings/printerSettings63.bin"/><Relationship Id="rId5" Type="http://schemas.openxmlformats.org/officeDocument/2006/relationships/image" Target="../media/image5.emf"/><Relationship Id="rId4" Type="http://schemas.openxmlformats.org/officeDocument/2006/relationships/control" Target="../activeX/activeX58.xml"/></Relationships>
</file>

<file path=xl/worksheets/_rels/sheet68.xml.rels><?xml version="1.0" encoding="UTF-8" standalone="yes"?>
<Relationships xmlns="http://schemas.openxmlformats.org/package/2006/relationships"><Relationship Id="rId3" Type="http://schemas.openxmlformats.org/officeDocument/2006/relationships/control" Target="../activeX/activeX59.xml"/><Relationship Id="rId2" Type="http://schemas.openxmlformats.org/officeDocument/2006/relationships/vmlDrawing" Target="../drawings/vmlDrawing59.vml"/><Relationship Id="rId1" Type="http://schemas.openxmlformats.org/officeDocument/2006/relationships/drawing" Target="../drawings/drawing67.xml"/><Relationship Id="rId4" Type="http://schemas.openxmlformats.org/officeDocument/2006/relationships/image" Target="../media/image8.emf"/></Relationships>
</file>

<file path=xl/worksheets/_rels/sheet69.xml.rels><?xml version="1.0" encoding="UTF-8" standalone="yes"?>
<Relationships xmlns="http://schemas.openxmlformats.org/package/2006/relationships"><Relationship Id="rId3" Type="http://schemas.openxmlformats.org/officeDocument/2006/relationships/control" Target="../activeX/activeX60.xml"/><Relationship Id="rId2" Type="http://schemas.openxmlformats.org/officeDocument/2006/relationships/vmlDrawing" Target="../drawings/vmlDrawing60.vml"/><Relationship Id="rId1" Type="http://schemas.openxmlformats.org/officeDocument/2006/relationships/drawing" Target="../drawings/drawing68.xml"/><Relationship Id="rId4" Type="http://schemas.openxmlformats.org/officeDocument/2006/relationships/image" Target="../media/image8.emf"/></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control" Target="../activeX/activeX5.xml"/></Relationships>
</file>

<file path=xl/worksheets/_rels/sheet70.xml.rels><?xml version="1.0" encoding="UTF-8" standalone="yes"?>
<Relationships xmlns="http://schemas.openxmlformats.org/package/2006/relationships"><Relationship Id="rId3" Type="http://schemas.openxmlformats.org/officeDocument/2006/relationships/control" Target="../activeX/activeX61.xml"/><Relationship Id="rId2" Type="http://schemas.openxmlformats.org/officeDocument/2006/relationships/vmlDrawing" Target="../drawings/vmlDrawing61.vml"/><Relationship Id="rId1" Type="http://schemas.openxmlformats.org/officeDocument/2006/relationships/drawing" Target="../drawings/drawing69.xml"/><Relationship Id="rId4" Type="http://schemas.openxmlformats.org/officeDocument/2006/relationships/image" Target="../media/image8.emf"/></Relationships>
</file>

<file path=xl/worksheets/_rels/sheet71.xml.rels><?xml version="1.0" encoding="UTF-8" standalone="yes"?>
<Relationships xmlns="http://schemas.openxmlformats.org/package/2006/relationships"><Relationship Id="rId3" Type="http://schemas.openxmlformats.org/officeDocument/2006/relationships/control" Target="../activeX/activeX62.xml"/><Relationship Id="rId2" Type="http://schemas.openxmlformats.org/officeDocument/2006/relationships/vmlDrawing" Target="../drawings/vmlDrawing62.vml"/><Relationship Id="rId1" Type="http://schemas.openxmlformats.org/officeDocument/2006/relationships/drawing" Target="../drawings/drawing70.xml"/><Relationship Id="rId4" Type="http://schemas.openxmlformats.org/officeDocument/2006/relationships/image" Target="../media/image8.emf"/></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3" Type="http://schemas.openxmlformats.org/officeDocument/2006/relationships/control" Target="../activeX/activeX63.xml"/><Relationship Id="rId2" Type="http://schemas.openxmlformats.org/officeDocument/2006/relationships/vmlDrawing" Target="../drawings/vmlDrawing63.vml"/><Relationship Id="rId1" Type="http://schemas.openxmlformats.org/officeDocument/2006/relationships/drawing" Target="../drawings/drawing72.xml"/><Relationship Id="rId4" Type="http://schemas.openxmlformats.org/officeDocument/2006/relationships/image" Target="../media/image8.emf"/></Relationships>
</file>

<file path=xl/worksheets/_rels/sheet74.xml.rels><?xml version="1.0" encoding="UTF-8" standalone="yes"?>
<Relationships xmlns="http://schemas.openxmlformats.org/package/2006/relationships"><Relationship Id="rId3" Type="http://schemas.openxmlformats.org/officeDocument/2006/relationships/control" Target="../activeX/activeX64.xml"/><Relationship Id="rId2" Type="http://schemas.openxmlformats.org/officeDocument/2006/relationships/vmlDrawing" Target="../drawings/vmlDrawing64.vml"/><Relationship Id="rId1" Type="http://schemas.openxmlformats.org/officeDocument/2006/relationships/drawing" Target="../drawings/drawing73.xml"/><Relationship Id="rId4" Type="http://schemas.openxmlformats.org/officeDocument/2006/relationships/image" Target="../media/image8.emf"/></Relationships>
</file>

<file path=xl/worksheets/_rels/sheet75.xml.rels><?xml version="1.0" encoding="UTF-8" standalone="yes"?>
<Relationships xmlns="http://schemas.openxmlformats.org/package/2006/relationships"><Relationship Id="rId3" Type="http://schemas.openxmlformats.org/officeDocument/2006/relationships/control" Target="../activeX/activeX65.xml"/><Relationship Id="rId2" Type="http://schemas.openxmlformats.org/officeDocument/2006/relationships/vmlDrawing" Target="../drawings/vmlDrawing65.vml"/><Relationship Id="rId1" Type="http://schemas.openxmlformats.org/officeDocument/2006/relationships/drawing" Target="../drawings/drawing74.xml"/><Relationship Id="rId4" Type="http://schemas.openxmlformats.org/officeDocument/2006/relationships/image" Target="../media/image8.emf"/></Relationships>
</file>

<file path=xl/worksheets/_rels/sheet76.xml.rels><?xml version="1.0" encoding="UTF-8" standalone="yes"?>
<Relationships xmlns="http://schemas.openxmlformats.org/package/2006/relationships"><Relationship Id="rId3" Type="http://schemas.openxmlformats.org/officeDocument/2006/relationships/control" Target="../activeX/activeX66.xml"/><Relationship Id="rId2" Type="http://schemas.openxmlformats.org/officeDocument/2006/relationships/vmlDrawing" Target="../drawings/vmlDrawing66.vml"/><Relationship Id="rId1" Type="http://schemas.openxmlformats.org/officeDocument/2006/relationships/drawing" Target="../drawings/drawing75.xml"/><Relationship Id="rId4" Type="http://schemas.openxmlformats.org/officeDocument/2006/relationships/image" Target="../media/image8.emf"/></Relationships>
</file>

<file path=xl/worksheets/_rels/sheet77.xml.rels><?xml version="1.0" encoding="UTF-8" standalone="yes"?>
<Relationships xmlns="http://schemas.openxmlformats.org/package/2006/relationships"><Relationship Id="rId3" Type="http://schemas.openxmlformats.org/officeDocument/2006/relationships/control" Target="../activeX/activeX67.xml"/><Relationship Id="rId2" Type="http://schemas.openxmlformats.org/officeDocument/2006/relationships/vmlDrawing" Target="../drawings/vmlDrawing67.vml"/><Relationship Id="rId1" Type="http://schemas.openxmlformats.org/officeDocument/2006/relationships/drawing" Target="../drawings/drawing76.xml"/><Relationship Id="rId4" Type="http://schemas.openxmlformats.org/officeDocument/2006/relationships/image" Target="../media/image8.emf"/></Relationships>
</file>

<file path=xl/worksheets/_rels/sheet78.xml.rels><?xml version="1.0" encoding="UTF-8" standalone="yes"?>
<Relationships xmlns="http://schemas.openxmlformats.org/package/2006/relationships"><Relationship Id="rId3" Type="http://schemas.openxmlformats.org/officeDocument/2006/relationships/control" Target="../activeX/activeX68.xml"/><Relationship Id="rId2" Type="http://schemas.openxmlformats.org/officeDocument/2006/relationships/vmlDrawing" Target="../drawings/vmlDrawing68.vml"/><Relationship Id="rId1" Type="http://schemas.openxmlformats.org/officeDocument/2006/relationships/drawing" Target="../drawings/drawing77.xml"/><Relationship Id="rId4" Type="http://schemas.openxmlformats.org/officeDocument/2006/relationships/image" Target="../media/image8.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control" Target="../activeX/activeX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5.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75BF-C835-472A-B9A4-44817738A5BB}">
  <sheetPr>
    <tabColor rgb="FF0070C0"/>
  </sheetPr>
  <dimension ref="A1"/>
  <sheetViews>
    <sheetView tabSelected="1" zoomScale="90" zoomScaleNormal="90" workbookViewId="0">
      <selection activeCell="A55" sqref="A55"/>
    </sheetView>
  </sheetViews>
  <sheetFormatPr defaultRowHeight="14.4" x14ac:dyDescent="0.3"/>
  <cols>
    <col min="1" max="16384" width="8.88671875" style="334"/>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E7F9-CAAA-4E19-AD9F-DAD1F3B6DC01}">
  <sheetPr codeName="Sheet104">
    <tabColor theme="0" tint="-4.9989318521683403E-2"/>
    <pageSetUpPr fitToPage="1"/>
  </sheetPr>
  <dimension ref="B1:H27"/>
  <sheetViews>
    <sheetView showGridLines="0" zoomScaleNormal="100" zoomScalePageLayoutView="9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96.88671875" customWidth="1"/>
    <col min="3" max="3" width="7.5546875" style="48" customWidth="1"/>
    <col min="4" max="4" width="18.5546875" style="1" customWidth="1"/>
    <col min="5" max="8" width="18.5546875" customWidth="1"/>
    <col min="9" max="9" width="25.44140625" customWidth="1"/>
  </cols>
  <sheetData>
    <row r="1" spans="2:8" ht="10.199999999999999" customHeight="1" x14ac:dyDescent="0.3"/>
    <row r="2" spans="2:8" s="5" customFormat="1" ht="27.9" customHeight="1" x14ac:dyDescent="0.35">
      <c r="B2" s="544" t="s">
        <v>909</v>
      </c>
      <c r="C2" s="544"/>
      <c r="D2" s="544"/>
      <c r="E2" s="544"/>
      <c r="F2" s="544"/>
      <c r="G2" s="544"/>
      <c r="H2" s="544"/>
    </row>
    <row r="3" spans="2:8" ht="14.4" customHeight="1" x14ac:dyDescent="0.3">
      <c r="B3" s="129" t="s">
        <v>1991</v>
      </c>
    </row>
    <row r="4" spans="2:8" x14ac:dyDescent="0.3">
      <c r="B4" s="115"/>
      <c r="C4" s="116"/>
      <c r="D4" s="561" t="s">
        <v>230</v>
      </c>
      <c r="E4" s="560" t="s">
        <v>282</v>
      </c>
      <c r="F4" s="537"/>
      <c r="G4" s="537"/>
      <c r="H4" s="538"/>
    </row>
    <row r="5" spans="2:8" ht="24" x14ac:dyDescent="0.3">
      <c r="B5" s="125"/>
      <c r="C5" s="98"/>
      <c r="D5" s="562"/>
      <c r="E5" s="141" t="s">
        <v>283</v>
      </c>
      <c r="F5" s="146" t="s">
        <v>284</v>
      </c>
      <c r="G5" s="146" t="s">
        <v>285</v>
      </c>
      <c r="H5" s="151" t="s">
        <v>286</v>
      </c>
    </row>
    <row r="6" spans="2:8" x14ac:dyDescent="0.3">
      <c r="B6" s="125"/>
      <c r="C6" s="85" t="s">
        <v>124</v>
      </c>
      <c r="D6" s="85" t="s">
        <v>210</v>
      </c>
      <c r="E6" s="143" t="s">
        <v>211</v>
      </c>
      <c r="F6" s="147" t="s">
        <v>212</v>
      </c>
      <c r="G6" s="147" t="s">
        <v>231</v>
      </c>
      <c r="H6" s="124" t="s">
        <v>232</v>
      </c>
    </row>
    <row r="7" spans="2:8" ht="14.4" customHeight="1" x14ac:dyDescent="0.3">
      <c r="B7" s="131" t="s">
        <v>287</v>
      </c>
      <c r="C7" s="85">
        <v>1</v>
      </c>
      <c r="D7" s="321">
        <f>'LI1'!F24-'LI1'!K24</f>
        <v>2687024728.6999998</v>
      </c>
      <c r="E7" s="321">
        <f>'LI1'!G24</f>
        <v>2683344086.6599998</v>
      </c>
      <c r="F7" s="321">
        <f>'LI1'!I16</f>
        <v>0</v>
      </c>
      <c r="G7" s="321">
        <f>'LI1'!H24</f>
        <v>3680642.04</v>
      </c>
      <c r="H7" s="321">
        <f>'LI1'!J24</f>
        <v>0</v>
      </c>
    </row>
    <row r="8" spans="2:8" x14ac:dyDescent="0.3">
      <c r="B8" s="131" t="s">
        <v>288</v>
      </c>
      <c r="C8" s="85">
        <v>2</v>
      </c>
      <c r="D8" s="321">
        <f>'LI1'!F43-'LI1'!K43</f>
        <v>0</v>
      </c>
      <c r="E8" s="321">
        <f>'LI1'!G43</f>
        <v>0</v>
      </c>
      <c r="F8" s="321">
        <f>'LI1'!H43</f>
        <v>0</v>
      </c>
      <c r="G8" s="321">
        <f>'LI1'!I43</f>
        <v>0</v>
      </c>
      <c r="H8" s="321">
        <f>'LI1'!J43</f>
        <v>0</v>
      </c>
    </row>
    <row r="9" spans="2:8" x14ac:dyDescent="0.3">
      <c r="B9" s="131" t="s">
        <v>289</v>
      </c>
      <c r="C9" s="85">
        <v>3</v>
      </c>
      <c r="D9" s="508">
        <f>D7-D8</f>
        <v>2687024728.6999998</v>
      </c>
      <c r="E9" s="508">
        <f>E7-E8</f>
        <v>2683344086.6599998</v>
      </c>
      <c r="F9" s="508">
        <f t="shared" ref="F9:H9" si="0">F7-F8</f>
        <v>0</v>
      </c>
      <c r="G9" s="508">
        <f t="shared" si="0"/>
        <v>3680642.04</v>
      </c>
      <c r="H9" s="508">
        <f t="shared" si="0"/>
        <v>0</v>
      </c>
    </row>
    <row r="10" spans="2:8" x14ac:dyDescent="0.3">
      <c r="B10" s="131" t="s">
        <v>290</v>
      </c>
      <c r="C10" s="85">
        <v>4</v>
      </c>
      <c r="D10" s="509">
        <v>242380250.62</v>
      </c>
      <c r="E10" s="509">
        <v>242380250.62</v>
      </c>
      <c r="F10" s="521"/>
      <c r="G10" s="510"/>
      <c r="H10" s="507"/>
    </row>
    <row r="11" spans="2:8" x14ac:dyDescent="0.3">
      <c r="B11" s="136" t="s">
        <v>291</v>
      </c>
      <c r="C11" s="85">
        <v>5</v>
      </c>
      <c r="D11" s="321">
        <f>'CC1'!F20</f>
        <v>-55209</v>
      </c>
      <c r="E11" s="509">
        <f>D11</f>
        <v>-55209</v>
      </c>
      <c r="F11" s="521"/>
      <c r="G11" s="510"/>
      <c r="H11" s="507"/>
    </row>
    <row r="12" spans="2:8" x14ac:dyDescent="0.3">
      <c r="B12" s="136" t="s">
        <v>292</v>
      </c>
      <c r="C12" s="85">
        <v>6</v>
      </c>
      <c r="D12" s="321"/>
      <c r="E12" s="509"/>
      <c r="F12" s="521"/>
      <c r="G12" s="510"/>
      <c r="H12" s="507"/>
    </row>
    <row r="13" spans="2:8" x14ac:dyDescent="0.3">
      <c r="B13" s="136" t="s">
        <v>293</v>
      </c>
      <c r="C13" s="85">
        <v>7</v>
      </c>
      <c r="D13" s="321">
        <v>-20231035.760000002</v>
      </c>
      <c r="E13" s="509">
        <v>-20231035.760000002</v>
      </c>
      <c r="F13" s="521"/>
      <c r="G13" s="510"/>
      <c r="H13" s="507"/>
    </row>
    <row r="14" spans="2:8" x14ac:dyDescent="0.3">
      <c r="B14" s="136" t="s">
        <v>294</v>
      </c>
      <c r="C14" s="85">
        <v>8</v>
      </c>
      <c r="D14" s="321">
        <v>-51850990.18</v>
      </c>
      <c r="E14" s="321">
        <v>-51850990.18</v>
      </c>
      <c r="F14" s="521"/>
      <c r="G14" s="510"/>
      <c r="H14" s="507"/>
    </row>
    <row r="15" spans="2:8" x14ac:dyDescent="0.3">
      <c r="B15" s="136" t="s">
        <v>295</v>
      </c>
      <c r="C15" s="85">
        <v>9</v>
      </c>
      <c r="D15" s="321">
        <v>-132076203.44</v>
      </c>
      <c r="E15" s="509">
        <v>-132076203.44</v>
      </c>
      <c r="F15" s="521"/>
      <c r="G15" s="510"/>
      <c r="H15" s="507"/>
    </row>
    <row r="16" spans="2:8" x14ac:dyDescent="0.3">
      <c r="B16" s="136" t="s">
        <v>296</v>
      </c>
      <c r="C16" s="85">
        <v>10</v>
      </c>
      <c r="D16" s="321"/>
      <c r="E16" s="509"/>
      <c r="F16" s="521"/>
      <c r="G16" s="510"/>
      <c r="H16" s="507"/>
    </row>
    <row r="17" spans="2:8" x14ac:dyDescent="0.3">
      <c r="B17" s="136" t="s">
        <v>297</v>
      </c>
      <c r="C17" s="85">
        <v>11</v>
      </c>
      <c r="D17" s="321"/>
      <c r="E17" s="509"/>
      <c r="F17" s="521"/>
      <c r="G17" s="510"/>
      <c r="H17" s="507"/>
    </row>
    <row r="18" spans="2:8" x14ac:dyDescent="0.3">
      <c r="B18" s="135" t="s">
        <v>298</v>
      </c>
      <c r="C18" s="85">
        <v>12</v>
      </c>
      <c r="D18" s="522">
        <f>SUM(D9:D17)</f>
        <v>2725191540.9399996</v>
      </c>
      <c r="E18" s="522">
        <f t="shared" ref="E18:H18" si="1">SUM(E9:E17)</f>
        <v>2721510898.8999996</v>
      </c>
      <c r="F18" s="522">
        <f t="shared" si="1"/>
        <v>0</v>
      </c>
      <c r="G18" s="522">
        <f t="shared" si="1"/>
        <v>3680642.04</v>
      </c>
      <c r="H18" s="522">
        <f t="shared" si="1"/>
        <v>0</v>
      </c>
    </row>
    <row r="22" spans="2:8" x14ac:dyDescent="0.3">
      <c r="D22" s="464"/>
    </row>
    <row r="23" spans="2:8" x14ac:dyDescent="0.3">
      <c r="D23" s="464"/>
    </row>
    <row r="25" spans="2:8" x14ac:dyDescent="0.3">
      <c r="B25" s="461"/>
    </row>
    <row r="26" spans="2:8" x14ac:dyDescent="0.3">
      <c r="B26" s="461"/>
    </row>
    <row r="27" spans="2:8" x14ac:dyDescent="0.3">
      <c r="B27" s="461"/>
    </row>
  </sheetData>
  <mergeCells count="3">
    <mergeCell ref="D4:D5"/>
    <mergeCell ref="E4:H4"/>
    <mergeCell ref="B2:H2"/>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V</oddHeader>
    <oddFooter>&amp;C&amp;P</oddFooter>
  </headerFooter>
  <drawing r:id="rId2"/>
  <legacyDrawing r:id="rId3"/>
  <controls>
    <mc:AlternateContent xmlns:mc="http://schemas.openxmlformats.org/markup-compatibility/2006">
      <mc:Choice Requires="x14">
        <control shapeId="1228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2289" r:id="rId4" name="aguWaterMark"/>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FE138-FCB2-4AB3-B7C7-8D55944950C0}">
  <sheetPr codeName="Sheet105">
    <tabColor theme="0" tint="-4.9989318521683403E-2"/>
    <pageSetUpPr fitToPage="1"/>
  </sheetPr>
  <dimension ref="B1:J11"/>
  <sheetViews>
    <sheetView showGridLines="0" showRowColHeaders="0" zoomScaleNormal="100" workbookViewId="0">
      <pane xSplit="2" ySplit="7" topLeftCell="C8"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9.6640625" customWidth="1"/>
    <col min="3" max="3" width="37.5546875" customWidth="1"/>
    <col min="4" max="4" width="21.88671875" customWidth="1"/>
    <col min="5" max="9" width="18.5546875" customWidth="1"/>
    <col min="10" max="10" width="50.5546875" customWidth="1"/>
  </cols>
  <sheetData>
    <row r="1" spans="2:10" ht="10.199999999999999" customHeight="1" x14ac:dyDescent="0.3"/>
    <row r="2" spans="2:10" ht="27.9" customHeight="1" x14ac:dyDescent="0.3">
      <c r="B2" s="544" t="s">
        <v>910</v>
      </c>
      <c r="C2" s="544"/>
      <c r="D2" s="544"/>
      <c r="E2" s="544"/>
      <c r="F2" s="544"/>
      <c r="G2" s="544"/>
      <c r="H2" s="544"/>
      <c r="I2" s="544"/>
      <c r="J2" s="544"/>
    </row>
    <row r="3" spans="2:10" s="5" customFormat="1" ht="14.4" customHeight="1" x14ac:dyDescent="0.35">
      <c r="B3" s="129" t="s">
        <v>1991</v>
      </c>
    </row>
    <row r="5" spans="2:10" ht="14.4" customHeight="1" x14ac:dyDescent="0.3">
      <c r="B5" s="98"/>
      <c r="C5" s="561" t="s">
        <v>300</v>
      </c>
      <c r="D5" s="561" t="s">
        <v>301</v>
      </c>
      <c r="E5" s="560" t="s">
        <v>302</v>
      </c>
      <c r="F5" s="537"/>
      <c r="G5" s="537"/>
      <c r="H5" s="537"/>
      <c r="I5" s="538"/>
      <c r="J5" s="561" t="s">
        <v>303</v>
      </c>
    </row>
    <row r="6" spans="2:10" ht="24" x14ac:dyDescent="0.3">
      <c r="B6" s="98"/>
      <c r="C6" s="562"/>
      <c r="D6" s="562"/>
      <c r="E6" s="141" t="s">
        <v>304</v>
      </c>
      <c r="F6" s="146" t="s">
        <v>305</v>
      </c>
      <c r="G6" s="146" t="s">
        <v>306</v>
      </c>
      <c r="H6" s="146" t="s">
        <v>307</v>
      </c>
      <c r="I6" s="146" t="s">
        <v>308</v>
      </c>
      <c r="J6" s="562"/>
    </row>
    <row r="7" spans="2:10" x14ac:dyDescent="0.3">
      <c r="B7" s="85" t="s">
        <v>124</v>
      </c>
      <c r="C7" s="85" t="s">
        <v>210</v>
      </c>
      <c r="D7" s="85" t="s">
        <v>211</v>
      </c>
      <c r="E7" s="143" t="s">
        <v>212</v>
      </c>
      <c r="F7" s="153" t="s">
        <v>231</v>
      </c>
      <c r="G7" s="147" t="s">
        <v>232</v>
      </c>
      <c r="H7" s="154" t="s">
        <v>271</v>
      </c>
      <c r="I7" s="124" t="s">
        <v>272</v>
      </c>
      <c r="J7" s="85" t="s">
        <v>299</v>
      </c>
    </row>
    <row r="8" spans="2:10" x14ac:dyDescent="0.3">
      <c r="B8" s="85">
        <f>ROW() - ROW($B$7)</f>
        <v>1</v>
      </c>
      <c r="C8" s="465" t="s">
        <v>5316</v>
      </c>
      <c r="D8" s="466" t="s">
        <v>304</v>
      </c>
      <c r="E8" s="423" t="s">
        <v>5345</v>
      </c>
      <c r="F8" s="424"/>
      <c r="G8" s="425"/>
      <c r="H8" s="426"/>
      <c r="I8" s="427"/>
      <c r="J8" s="466" t="s">
        <v>5399</v>
      </c>
    </row>
    <row r="9" spans="2:10" x14ac:dyDescent="0.3">
      <c r="B9" s="85">
        <f>ROW() - ROW($B$7)</f>
        <v>2</v>
      </c>
      <c r="C9" s="467" t="s">
        <v>5396</v>
      </c>
      <c r="D9" s="466" t="s">
        <v>304</v>
      </c>
      <c r="E9" s="423" t="s">
        <v>5345</v>
      </c>
      <c r="F9" s="424"/>
      <c r="G9" s="425"/>
      <c r="H9" s="426"/>
      <c r="I9" s="427"/>
      <c r="J9" s="326" t="s">
        <v>5402</v>
      </c>
    </row>
    <row r="10" spans="2:10" x14ac:dyDescent="0.3">
      <c r="B10" s="85">
        <f>ROW() - ROW($B$7)</f>
        <v>3</v>
      </c>
      <c r="C10" s="465" t="s">
        <v>5397</v>
      </c>
      <c r="D10" s="466" t="s">
        <v>304</v>
      </c>
      <c r="E10" s="423" t="s">
        <v>5345</v>
      </c>
      <c r="F10" s="424"/>
      <c r="G10" s="425"/>
      <c r="H10" s="426"/>
      <c r="I10" s="427"/>
      <c r="J10" s="466" t="s">
        <v>5401</v>
      </c>
    </row>
    <row r="11" spans="2:10" x14ac:dyDescent="0.3">
      <c r="B11" s="85">
        <f>ROW() - ROW($B$7)</f>
        <v>4</v>
      </c>
      <c r="C11" s="465" t="s">
        <v>5398</v>
      </c>
      <c r="D11" s="466" t="s">
        <v>304</v>
      </c>
      <c r="E11" s="423" t="s">
        <v>5345</v>
      </c>
      <c r="F11" s="424"/>
      <c r="G11" s="425"/>
      <c r="H11" s="426"/>
      <c r="I11" s="427"/>
      <c r="J11" s="466" t="s">
        <v>5400</v>
      </c>
    </row>
  </sheetData>
  <mergeCells count="5">
    <mergeCell ref="D5:D6"/>
    <mergeCell ref="E5:I5"/>
    <mergeCell ref="J5:J6"/>
    <mergeCell ref="B2:J2"/>
    <mergeCell ref="C5:C6"/>
  </mergeCells>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drawing r:id="rId2"/>
  <legacyDrawing r:id="rId3"/>
  <controls>
    <mc:AlternateContent xmlns:mc="http://schemas.openxmlformats.org/markup-compatibility/2006">
      <mc:Choice Requires="x14">
        <control shapeId="13313" r:id="rId4" name="aguWaterMark">
          <controlPr defaultSize="0" disabled="1" autoLine="0" autoPict="0" r:id="rId5">
            <anchor moveWithCells="1">
              <from>
                <xdr:col>0</xdr:col>
                <xdr:colOff>0</xdr:colOff>
                <xdr:row>0</xdr:row>
                <xdr:rowOff>0</xdr:rowOff>
              </from>
              <to>
                <xdr:col>2</xdr:col>
                <xdr:colOff>449580</xdr:colOff>
                <xdr:row>1</xdr:row>
                <xdr:rowOff>106680</xdr:rowOff>
              </to>
            </anchor>
          </controlPr>
        </control>
      </mc:Choice>
      <mc:Fallback>
        <control shapeId="13313" r:id="rId4" name="aguWaterMark"/>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42603-0F9F-4101-9723-EDAA4BFC1FEF}">
  <sheetPr codeName="Sheet106">
    <tabColor theme="0" tint="-4.9989318521683403E-2"/>
    <pageSetUpPr fitToPage="1"/>
  </sheetPr>
  <dimension ref="B1:E11"/>
  <sheetViews>
    <sheetView showGridLines="0" showRowColHeader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26.6640625" style="40" customWidth="1"/>
    <col min="3" max="3" width="7.5546875" customWidth="1"/>
    <col min="4" max="4" width="150.5546875" customWidth="1"/>
    <col min="5" max="7" width="26.6640625" customWidth="1"/>
  </cols>
  <sheetData>
    <row r="1" spans="2:5" ht="10.199999999999999" customHeight="1" x14ac:dyDescent="0.3"/>
    <row r="2" spans="2:5" ht="27.9" customHeight="1" x14ac:dyDescent="0.3">
      <c r="B2" s="544" t="s">
        <v>936</v>
      </c>
      <c r="C2" s="544"/>
      <c r="D2" s="544"/>
    </row>
    <row r="3" spans="2:5" ht="14.4" customHeight="1" x14ac:dyDescent="0.3">
      <c r="B3" s="129" t="s">
        <v>1991</v>
      </c>
      <c r="C3" s="40"/>
      <c r="D3" s="40"/>
    </row>
    <row r="4" spans="2:5" x14ac:dyDescent="0.3">
      <c r="B4" s="139"/>
      <c r="C4" s="116"/>
      <c r="D4" s="137" t="s">
        <v>309</v>
      </c>
    </row>
    <row r="5" spans="2:5" x14ac:dyDescent="0.3">
      <c r="B5" s="138" t="s">
        <v>310</v>
      </c>
      <c r="C5" s="85" t="s">
        <v>124</v>
      </c>
      <c r="D5" s="85" t="s">
        <v>952</v>
      </c>
    </row>
    <row r="6" spans="2:5" s="24" customFormat="1" ht="84" customHeight="1" x14ac:dyDescent="0.3">
      <c r="B6" s="119" t="s">
        <v>312</v>
      </c>
      <c r="C6" s="85" t="s">
        <v>210</v>
      </c>
      <c r="D6" s="282" t="s">
        <v>5403</v>
      </c>
      <c r="E6"/>
    </row>
    <row r="7" spans="2:5" s="24" customFormat="1" ht="84" customHeight="1" x14ac:dyDescent="0.3">
      <c r="B7" s="119" t="s">
        <v>313</v>
      </c>
      <c r="C7" s="468" t="s">
        <v>211</v>
      </c>
      <c r="D7" s="282" t="s">
        <v>5436</v>
      </c>
    </row>
    <row r="10" spans="2:5" x14ac:dyDescent="0.3">
      <c r="B10" s="39"/>
      <c r="D10" s="3"/>
    </row>
    <row r="11" spans="2:5" x14ac:dyDescent="0.3">
      <c r="B11"/>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legacyDrawing r:id="rId3"/>
  <controls>
    <mc:AlternateContent xmlns:mc="http://schemas.openxmlformats.org/markup-compatibility/2006">
      <mc:Choice Requires="x14">
        <control shapeId="1433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4337" r:id="rId4" name="aguWaterMark"/>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87D3-0636-4447-BF69-01C5BC4C3806}">
  <sheetPr codeName="Sheet107">
    <tabColor theme="0" tint="-4.9989318521683403E-2"/>
  </sheetPr>
  <dimension ref="A1:D11"/>
  <sheetViews>
    <sheetView showGridLines="0" showRowColHeader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11.44140625" defaultRowHeight="14.4" x14ac:dyDescent="0.3"/>
  <cols>
    <col min="1" max="1" width="2.5546875" customWidth="1"/>
    <col min="2" max="2" width="26.6640625" customWidth="1"/>
    <col min="3" max="3" width="7.5546875" customWidth="1"/>
    <col min="4" max="4" width="150.5546875" customWidth="1"/>
  </cols>
  <sheetData>
    <row r="1" spans="1:4" ht="10.199999999999999" customHeight="1" x14ac:dyDescent="0.3"/>
    <row r="2" spans="1:4" ht="27.9" customHeight="1" x14ac:dyDescent="0.3">
      <c r="B2" s="544" t="s">
        <v>937</v>
      </c>
      <c r="C2" s="544"/>
      <c r="D2" s="544"/>
    </row>
    <row r="3" spans="1:4" ht="14.4" customHeight="1" x14ac:dyDescent="0.3">
      <c r="A3" s="6"/>
      <c r="B3" s="129" t="s">
        <v>1991</v>
      </c>
      <c r="C3" s="6"/>
      <c r="D3" s="4"/>
    </row>
    <row r="4" spans="1:4" x14ac:dyDescent="0.3">
      <c r="B4" s="115"/>
      <c r="C4" s="116"/>
      <c r="D4" s="137" t="s">
        <v>309</v>
      </c>
    </row>
    <row r="5" spans="1:4" x14ac:dyDescent="0.3">
      <c r="B5" s="138" t="s">
        <v>310</v>
      </c>
      <c r="C5" s="85" t="s">
        <v>124</v>
      </c>
      <c r="D5" s="85" t="s">
        <v>952</v>
      </c>
    </row>
    <row r="6" spans="1:4" ht="84" customHeight="1" x14ac:dyDescent="0.3">
      <c r="B6" s="119" t="s">
        <v>314</v>
      </c>
      <c r="C6" s="85" t="s">
        <v>210</v>
      </c>
      <c r="D6" s="282" t="s">
        <v>5297</v>
      </c>
    </row>
    <row r="7" spans="1:4" ht="84" customHeight="1" x14ac:dyDescent="0.3">
      <c r="B7" s="119" t="s">
        <v>315</v>
      </c>
      <c r="C7" s="85" t="s">
        <v>211</v>
      </c>
      <c r="D7" s="282" t="s">
        <v>5298</v>
      </c>
    </row>
    <row r="8" spans="1:4" ht="84" customHeight="1" x14ac:dyDescent="0.3">
      <c r="B8" s="119" t="s">
        <v>316</v>
      </c>
      <c r="C8" s="85" t="s">
        <v>212</v>
      </c>
      <c r="D8" s="282" t="s">
        <v>5300</v>
      </c>
    </row>
    <row r="9" spans="1:4" s="3" customFormat="1" ht="84" customHeight="1" x14ac:dyDescent="0.3">
      <c r="B9" s="119" t="s">
        <v>315</v>
      </c>
      <c r="C9" s="85" t="s">
        <v>231</v>
      </c>
      <c r="D9" s="283" t="s">
        <v>5299</v>
      </c>
    </row>
    <row r="11" spans="1:4" x14ac:dyDescent="0.3">
      <c r="D11" s="3"/>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legacyDrawing r:id="rId3"/>
  <controls>
    <mc:AlternateContent xmlns:mc="http://schemas.openxmlformats.org/markup-compatibility/2006">
      <mc:Choice Requires="x14">
        <control shapeId="1536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5361" r:id="rId4" name="aguWaterMark"/>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7757-C2E4-44A6-948D-7A9B336F9F6E}">
  <sheetPr codeName="Sheet3">
    <tabColor theme="0" tint="-4.9989318521683403E-2"/>
  </sheetPr>
  <dimension ref="A1:K126"/>
  <sheetViews>
    <sheetView showGridLines="0" showRowColHeaders="0" zoomScaleNormal="100" workbookViewId="0">
      <pane xSplit="5" ySplit="6" topLeftCell="F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3" max="3" width="11.109375" customWidth="1"/>
    <col min="4" max="4" width="78.88671875" customWidth="1"/>
    <col min="5" max="5" width="7.5546875" style="1" customWidth="1"/>
    <col min="6" max="6" width="20.44140625" customWidth="1"/>
    <col min="7" max="7" width="57" customWidth="1"/>
    <col min="8" max="8" width="3.109375" customWidth="1"/>
  </cols>
  <sheetData>
    <row r="1" spans="2:11" ht="10.35" customHeight="1" x14ac:dyDescent="0.3"/>
    <row r="2" spans="2:11" ht="27.75" customHeight="1" x14ac:dyDescent="0.3">
      <c r="B2" s="544" t="s">
        <v>932</v>
      </c>
      <c r="C2" s="544"/>
      <c r="D2" s="544"/>
      <c r="E2" s="544"/>
      <c r="F2" s="544"/>
      <c r="G2" s="544"/>
    </row>
    <row r="3" spans="2:11" x14ac:dyDescent="0.3">
      <c r="B3" s="129" t="s">
        <v>1991</v>
      </c>
    </row>
    <row r="5" spans="2:11" ht="28.95" customHeight="1" x14ac:dyDescent="0.3">
      <c r="B5" s="120"/>
      <c r="C5" s="155"/>
      <c r="D5" s="155"/>
      <c r="E5" s="156"/>
      <c r="F5" s="137" t="s">
        <v>761</v>
      </c>
      <c r="G5" s="137" t="s">
        <v>896</v>
      </c>
    </row>
    <row r="6" spans="2:11" x14ac:dyDescent="0.3">
      <c r="B6" s="125"/>
      <c r="C6" s="98"/>
      <c r="D6" s="98"/>
      <c r="E6" s="85" t="s">
        <v>124</v>
      </c>
      <c r="F6" s="85" t="s">
        <v>210</v>
      </c>
      <c r="G6" s="85" t="s">
        <v>211</v>
      </c>
    </row>
    <row r="7" spans="2:11" x14ac:dyDescent="0.3">
      <c r="B7" s="564" t="s">
        <v>762</v>
      </c>
      <c r="C7" s="565"/>
      <c r="D7" s="565"/>
      <c r="E7" s="159"/>
      <c r="F7" s="159"/>
      <c r="G7" s="160"/>
    </row>
    <row r="8" spans="2:11" ht="14.4" customHeight="1" x14ac:dyDescent="0.3">
      <c r="B8" s="161"/>
      <c r="C8" s="567" t="s">
        <v>763</v>
      </c>
      <c r="D8" s="543"/>
      <c r="E8" s="85">
        <v>1</v>
      </c>
      <c r="F8" s="285">
        <v>98770802.670000002</v>
      </c>
      <c r="G8" s="286"/>
    </row>
    <row r="9" spans="2:11" x14ac:dyDescent="0.3">
      <c r="B9" s="161"/>
      <c r="C9" s="163"/>
      <c r="D9" s="157" t="s">
        <v>1811</v>
      </c>
      <c r="E9" s="85" t="s">
        <v>893</v>
      </c>
      <c r="F9" s="285">
        <v>70637685.469999999</v>
      </c>
      <c r="G9" s="286" t="s">
        <v>5404</v>
      </c>
    </row>
    <row r="10" spans="2:11" x14ac:dyDescent="0.3">
      <c r="B10" s="161"/>
      <c r="C10" s="163"/>
      <c r="D10" s="157" t="s">
        <v>1812</v>
      </c>
      <c r="E10" s="85" t="s">
        <v>894</v>
      </c>
      <c r="F10" s="285">
        <v>28133117.199999999</v>
      </c>
      <c r="G10" s="286" t="s">
        <v>5405</v>
      </c>
    </row>
    <row r="11" spans="2:11" x14ac:dyDescent="0.3">
      <c r="B11" s="161"/>
      <c r="C11" s="163"/>
      <c r="D11" s="157" t="s">
        <v>1989</v>
      </c>
      <c r="E11" s="85" t="s">
        <v>895</v>
      </c>
      <c r="F11" s="285"/>
      <c r="G11" s="286"/>
    </row>
    <row r="12" spans="2:11" ht="14.4" customHeight="1" x14ac:dyDescent="0.3">
      <c r="B12" s="161"/>
      <c r="C12" s="563" t="s">
        <v>764</v>
      </c>
      <c r="D12" s="543"/>
      <c r="E12" s="85">
        <v>2</v>
      </c>
      <c r="F12" s="285">
        <v>96988610.790000007</v>
      </c>
      <c r="G12" s="477" t="s">
        <v>5427</v>
      </c>
    </row>
    <row r="13" spans="2:11" ht="14.4" customHeight="1" x14ac:dyDescent="0.3">
      <c r="B13" s="161"/>
      <c r="C13" s="563" t="s">
        <v>765</v>
      </c>
      <c r="D13" s="543"/>
      <c r="E13" s="85">
        <v>3</v>
      </c>
      <c r="F13" s="285">
        <v>8320193.0499999998</v>
      </c>
      <c r="G13" s="286" t="s">
        <v>5406</v>
      </c>
      <c r="K13" s="39"/>
    </row>
    <row r="14" spans="2:11" ht="14.4" customHeight="1" x14ac:dyDescent="0.3">
      <c r="B14" s="161"/>
      <c r="C14" s="563" t="s">
        <v>766</v>
      </c>
      <c r="D14" s="543"/>
      <c r="E14" s="85" t="s">
        <v>1051</v>
      </c>
      <c r="F14" s="285"/>
      <c r="G14" s="286"/>
    </row>
    <row r="15" spans="2:11" ht="14.4" customHeight="1" x14ac:dyDescent="0.3">
      <c r="B15" s="161"/>
      <c r="C15" s="563" t="s">
        <v>767</v>
      </c>
      <c r="D15" s="543"/>
      <c r="E15" s="85">
        <v>4</v>
      </c>
      <c r="F15" s="285"/>
      <c r="G15" s="286"/>
    </row>
    <row r="16" spans="2:11" ht="14.4" customHeight="1" x14ac:dyDescent="0.3">
      <c r="B16" s="161"/>
      <c r="C16" s="563" t="s">
        <v>768</v>
      </c>
      <c r="D16" s="543"/>
      <c r="E16" s="85">
        <v>5</v>
      </c>
      <c r="F16" s="285"/>
      <c r="G16" s="286"/>
    </row>
    <row r="17" spans="2:7" ht="14.4" customHeight="1" x14ac:dyDescent="0.3">
      <c r="B17" s="161"/>
      <c r="C17" s="563" t="s">
        <v>769</v>
      </c>
      <c r="D17" s="543"/>
      <c r="E17" s="85" t="s">
        <v>1052</v>
      </c>
      <c r="F17" s="285">
        <v>16449605.960000001</v>
      </c>
      <c r="G17" s="286" t="s">
        <v>5409</v>
      </c>
    </row>
    <row r="18" spans="2:7" ht="14.4" customHeight="1" x14ac:dyDescent="0.3">
      <c r="B18" s="161"/>
      <c r="C18" s="565" t="s">
        <v>770</v>
      </c>
      <c r="D18" s="566"/>
      <c r="E18" s="85">
        <v>6</v>
      </c>
      <c r="F18" s="285">
        <v>220529212.47</v>
      </c>
      <c r="G18" s="287"/>
    </row>
    <row r="19" spans="2:7" x14ac:dyDescent="0.3">
      <c r="B19" s="564" t="s">
        <v>771</v>
      </c>
      <c r="C19" s="565"/>
      <c r="D19" s="565"/>
      <c r="E19" s="167"/>
      <c r="F19" s="288"/>
      <c r="G19" s="289"/>
    </row>
    <row r="20" spans="2:7" ht="14.4" customHeight="1" x14ac:dyDescent="0.3">
      <c r="B20" s="568"/>
      <c r="C20" s="563" t="s">
        <v>772</v>
      </c>
      <c r="D20" s="543"/>
      <c r="E20" s="85">
        <v>7</v>
      </c>
      <c r="F20" s="285">
        <v>-55209</v>
      </c>
      <c r="G20" s="286" t="s">
        <v>5407</v>
      </c>
    </row>
    <row r="21" spans="2:7" x14ac:dyDescent="0.3">
      <c r="B21" s="569"/>
      <c r="C21" s="563" t="s">
        <v>773</v>
      </c>
      <c r="D21" s="543"/>
      <c r="E21" s="85">
        <v>8</v>
      </c>
      <c r="F21" s="285">
        <v>-15969287.439999999</v>
      </c>
      <c r="G21" s="286" t="s">
        <v>5408</v>
      </c>
    </row>
    <row r="22" spans="2:7" ht="14.25" hidden="1" customHeight="1" x14ac:dyDescent="0.3">
      <c r="B22" s="569"/>
      <c r="C22" s="164" t="s">
        <v>222</v>
      </c>
      <c r="D22" s="62"/>
      <c r="E22" s="85">
        <v>9</v>
      </c>
      <c r="F22" s="285"/>
      <c r="G22" s="286"/>
    </row>
    <row r="23" spans="2:7" ht="28.95" customHeight="1" x14ac:dyDescent="0.3">
      <c r="B23" s="569"/>
      <c r="C23" s="563" t="s">
        <v>774</v>
      </c>
      <c r="D23" s="543"/>
      <c r="E23" s="85">
        <v>10</v>
      </c>
      <c r="F23" s="285"/>
      <c r="G23" s="286"/>
    </row>
    <row r="24" spans="2:7" x14ac:dyDescent="0.3">
      <c r="B24" s="569"/>
      <c r="C24" s="563" t="s">
        <v>775</v>
      </c>
      <c r="D24" s="543"/>
      <c r="E24" s="85">
        <v>11</v>
      </c>
      <c r="F24" s="285"/>
      <c r="G24" s="286"/>
    </row>
    <row r="25" spans="2:7" x14ac:dyDescent="0.3">
      <c r="B25" s="569"/>
      <c r="C25" s="563" t="s">
        <v>776</v>
      </c>
      <c r="D25" s="543"/>
      <c r="E25" s="85">
        <v>12</v>
      </c>
      <c r="F25" s="285"/>
      <c r="G25" s="286"/>
    </row>
    <row r="26" spans="2:7" x14ac:dyDescent="0.3">
      <c r="B26" s="569"/>
      <c r="C26" s="563" t="s">
        <v>777</v>
      </c>
      <c r="D26" s="543"/>
      <c r="E26" s="85">
        <v>13</v>
      </c>
      <c r="F26" s="285"/>
      <c r="G26" s="286"/>
    </row>
    <row r="27" spans="2:7" x14ac:dyDescent="0.3">
      <c r="B27" s="569"/>
      <c r="C27" s="563" t="s">
        <v>778</v>
      </c>
      <c r="D27" s="543"/>
      <c r="E27" s="85">
        <v>14</v>
      </c>
      <c r="F27" s="285"/>
      <c r="G27" s="286"/>
    </row>
    <row r="28" spans="2:7" x14ac:dyDescent="0.3">
      <c r="B28" s="569"/>
      <c r="C28" s="563" t="s">
        <v>779</v>
      </c>
      <c r="D28" s="543"/>
      <c r="E28" s="85">
        <v>15</v>
      </c>
      <c r="F28" s="285"/>
      <c r="G28" s="286"/>
    </row>
    <row r="29" spans="2:7" x14ac:dyDescent="0.3">
      <c r="B29" s="569"/>
      <c r="C29" s="563" t="s">
        <v>780</v>
      </c>
      <c r="D29" s="543"/>
      <c r="E29" s="85">
        <v>16</v>
      </c>
      <c r="F29" s="285"/>
      <c r="G29" s="286"/>
    </row>
    <row r="30" spans="2:7" ht="28.95" customHeight="1" x14ac:dyDescent="0.3">
      <c r="B30" s="569"/>
      <c r="C30" s="563" t="s">
        <v>781</v>
      </c>
      <c r="D30" s="543"/>
      <c r="E30" s="85">
        <v>17</v>
      </c>
      <c r="F30" s="285"/>
      <c r="G30" s="286"/>
    </row>
    <row r="31" spans="2:7" ht="28.95" customHeight="1" x14ac:dyDescent="0.3">
      <c r="B31" s="569"/>
      <c r="C31" s="563" t="s">
        <v>782</v>
      </c>
      <c r="D31" s="543"/>
      <c r="E31" s="85">
        <v>18</v>
      </c>
      <c r="F31" s="285"/>
      <c r="G31" s="286"/>
    </row>
    <row r="32" spans="2:7" ht="28.95" customHeight="1" x14ac:dyDescent="0.3">
      <c r="B32" s="569"/>
      <c r="C32" s="563" t="s">
        <v>783</v>
      </c>
      <c r="D32" s="543"/>
      <c r="E32" s="85">
        <v>19</v>
      </c>
      <c r="F32" s="285"/>
      <c r="G32" s="286"/>
    </row>
    <row r="33" spans="2:8" ht="14.25" hidden="1" customHeight="1" x14ac:dyDescent="0.3">
      <c r="B33" s="569"/>
      <c r="C33" s="157" t="s">
        <v>222</v>
      </c>
      <c r="D33" s="62"/>
      <c r="E33" s="85">
        <v>20</v>
      </c>
      <c r="F33" s="285"/>
      <c r="G33" s="286"/>
    </row>
    <row r="34" spans="2:8" x14ac:dyDescent="0.3">
      <c r="B34" s="569"/>
      <c r="C34" s="567" t="s">
        <v>784</v>
      </c>
      <c r="D34" s="543"/>
      <c r="E34" s="85" t="s">
        <v>1053</v>
      </c>
      <c r="F34" s="285"/>
      <c r="G34" s="286"/>
    </row>
    <row r="35" spans="2:8" x14ac:dyDescent="0.3">
      <c r="B35" s="569"/>
      <c r="C35" s="165"/>
      <c r="D35" s="157" t="s">
        <v>1813</v>
      </c>
      <c r="E35" s="85" t="s">
        <v>1054</v>
      </c>
      <c r="F35" s="285"/>
      <c r="G35" s="286"/>
    </row>
    <row r="36" spans="2:8" x14ac:dyDescent="0.3">
      <c r="B36" s="569"/>
      <c r="C36" s="166"/>
      <c r="D36" s="157" t="s">
        <v>1814</v>
      </c>
      <c r="E36" s="85" t="s">
        <v>1055</v>
      </c>
      <c r="F36" s="285"/>
      <c r="G36" s="286"/>
    </row>
    <row r="37" spans="2:8" x14ac:dyDescent="0.3">
      <c r="B37" s="569"/>
      <c r="C37" s="165"/>
      <c r="D37" s="162" t="s">
        <v>1815</v>
      </c>
      <c r="E37" s="85" t="s">
        <v>1056</v>
      </c>
      <c r="F37" s="285"/>
      <c r="G37" s="286"/>
    </row>
    <row r="38" spans="2:8" ht="28.95" customHeight="1" x14ac:dyDescent="0.3">
      <c r="B38" s="569"/>
      <c r="C38" s="563" t="s">
        <v>785</v>
      </c>
      <c r="D38" s="543"/>
      <c r="E38" s="85">
        <v>21</v>
      </c>
      <c r="F38" s="285"/>
      <c r="G38" s="286"/>
    </row>
    <row r="39" spans="2:8" x14ac:dyDescent="0.3">
      <c r="B39" s="569"/>
      <c r="C39" s="567" t="s">
        <v>786</v>
      </c>
      <c r="D39" s="543"/>
      <c r="E39" s="85">
        <v>22</v>
      </c>
      <c r="F39" s="285"/>
      <c r="G39" s="286"/>
    </row>
    <row r="40" spans="2:8" ht="28.2" customHeight="1" x14ac:dyDescent="0.3">
      <c r="B40" s="569"/>
      <c r="C40" s="165"/>
      <c r="D40" s="157" t="s">
        <v>1817</v>
      </c>
      <c r="E40" s="85">
        <v>23</v>
      </c>
      <c r="F40" s="285"/>
      <c r="G40" s="286"/>
    </row>
    <row r="41" spans="2:8" ht="14.25" hidden="1" customHeight="1" x14ac:dyDescent="0.3">
      <c r="B41" s="570"/>
      <c r="C41" s="168" t="s">
        <v>222</v>
      </c>
      <c r="D41" s="62"/>
      <c r="E41" s="85">
        <v>24</v>
      </c>
      <c r="F41" s="285"/>
      <c r="G41" s="286"/>
    </row>
    <row r="42" spans="2:8" x14ac:dyDescent="0.3">
      <c r="B42" s="569"/>
      <c r="C42" s="169"/>
      <c r="D42" s="157" t="s">
        <v>1816</v>
      </c>
      <c r="E42" s="85">
        <v>25</v>
      </c>
      <c r="F42" s="285"/>
      <c r="G42" s="286"/>
    </row>
    <row r="43" spans="2:8" x14ac:dyDescent="0.3">
      <c r="B43" s="569"/>
      <c r="C43" s="563" t="s">
        <v>787</v>
      </c>
      <c r="D43" s="543"/>
      <c r="E43" s="85" t="s">
        <v>1057</v>
      </c>
      <c r="F43" s="285"/>
      <c r="G43" s="286"/>
    </row>
    <row r="44" spans="2:8" ht="28.95" customHeight="1" x14ac:dyDescent="0.3">
      <c r="B44" s="569"/>
      <c r="C44" s="563" t="s">
        <v>788</v>
      </c>
      <c r="D44" s="543"/>
      <c r="E44" s="85" t="s">
        <v>1058</v>
      </c>
      <c r="F44" s="285"/>
      <c r="G44" s="286"/>
    </row>
    <row r="45" spans="2:8" ht="8.4" hidden="1" customHeight="1" x14ac:dyDescent="0.3">
      <c r="B45" s="570"/>
      <c r="C45" s="62" t="s">
        <v>222</v>
      </c>
      <c r="D45" s="62"/>
      <c r="E45" s="85">
        <v>26</v>
      </c>
      <c r="F45" s="285"/>
      <c r="G45" s="286"/>
    </row>
    <row r="46" spans="2:8" x14ac:dyDescent="0.3">
      <c r="B46" s="569"/>
      <c r="C46" s="563" t="s">
        <v>878</v>
      </c>
      <c r="D46" s="543"/>
      <c r="E46" s="85">
        <v>27</v>
      </c>
      <c r="F46" s="285"/>
      <c r="G46" s="286"/>
      <c r="H46" s="36"/>
    </row>
    <row r="47" spans="2:8" x14ac:dyDescent="0.3">
      <c r="B47" s="569"/>
      <c r="C47" s="563" t="s">
        <v>1732</v>
      </c>
      <c r="D47" s="543"/>
      <c r="E47" s="85" t="s">
        <v>789</v>
      </c>
      <c r="F47" s="285">
        <v>-1080597.9815</v>
      </c>
      <c r="G47" s="286" t="s">
        <v>5409</v>
      </c>
      <c r="H47" s="36"/>
    </row>
    <row r="48" spans="2:8" x14ac:dyDescent="0.3">
      <c r="B48" s="569"/>
      <c r="C48" s="565" t="s">
        <v>790</v>
      </c>
      <c r="D48" s="566"/>
      <c r="E48" s="85">
        <v>28</v>
      </c>
      <c r="F48" s="285">
        <v>-17105094.421500001</v>
      </c>
      <c r="G48" s="286"/>
    </row>
    <row r="49" spans="2:7" x14ac:dyDescent="0.3">
      <c r="B49" s="569"/>
      <c r="C49" s="565" t="s">
        <v>791</v>
      </c>
      <c r="D49" s="566"/>
      <c r="E49" s="85">
        <v>29</v>
      </c>
      <c r="F49" s="285">
        <v>203424118.0485</v>
      </c>
      <c r="G49" s="286"/>
    </row>
    <row r="50" spans="2:7" x14ac:dyDescent="0.3">
      <c r="B50" s="564" t="s">
        <v>792</v>
      </c>
      <c r="C50" s="565"/>
      <c r="D50" s="565"/>
      <c r="E50" s="167"/>
      <c r="F50" s="290"/>
      <c r="G50" s="291"/>
    </row>
    <row r="51" spans="2:7" x14ac:dyDescent="0.3">
      <c r="B51" s="568"/>
      <c r="C51" s="567" t="s">
        <v>763</v>
      </c>
      <c r="D51" s="543"/>
      <c r="E51" s="85">
        <v>30</v>
      </c>
      <c r="F51" s="285">
        <v>28148000</v>
      </c>
      <c r="G51" s="286" t="s">
        <v>5410</v>
      </c>
    </row>
    <row r="52" spans="2:7" x14ac:dyDescent="0.3">
      <c r="B52" s="569"/>
      <c r="C52" s="165"/>
      <c r="D52" s="157" t="s">
        <v>1818</v>
      </c>
      <c r="E52" s="85">
        <v>31</v>
      </c>
      <c r="F52" s="285"/>
      <c r="G52" s="286"/>
    </row>
    <row r="53" spans="2:7" x14ac:dyDescent="0.3">
      <c r="B53" s="569"/>
      <c r="C53" s="165"/>
      <c r="D53" s="157" t="s">
        <v>1819</v>
      </c>
      <c r="E53" s="85">
        <v>32</v>
      </c>
      <c r="F53" s="285"/>
      <c r="G53" s="286"/>
    </row>
    <row r="54" spans="2:7" ht="28.95" customHeight="1" x14ac:dyDescent="0.3">
      <c r="B54" s="569"/>
      <c r="C54" s="563" t="s">
        <v>793</v>
      </c>
      <c r="D54" s="543"/>
      <c r="E54" s="85">
        <v>33</v>
      </c>
      <c r="F54" s="285"/>
      <c r="G54" s="286"/>
    </row>
    <row r="55" spans="2:7" s="3" customFormat="1" x14ac:dyDescent="0.3">
      <c r="B55" s="569"/>
      <c r="C55" s="563" t="s">
        <v>794</v>
      </c>
      <c r="D55" s="543"/>
      <c r="E55" s="85" t="s">
        <v>1059</v>
      </c>
      <c r="F55" s="285"/>
      <c r="G55" s="286"/>
    </row>
    <row r="56" spans="2:7" s="3" customFormat="1" x14ac:dyDescent="0.3">
      <c r="B56" s="569"/>
      <c r="C56" s="563" t="s">
        <v>795</v>
      </c>
      <c r="D56" s="543"/>
      <c r="E56" s="85" t="s">
        <v>1060</v>
      </c>
      <c r="F56" s="285"/>
      <c r="G56" s="286"/>
    </row>
    <row r="57" spans="2:7" ht="28.95" customHeight="1" x14ac:dyDescent="0.3">
      <c r="B57" s="569"/>
      <c r="C57" s="567" t="s">
        <v>796</v>
      </c>
      <c r="D57" s="543"/>
      <c r="E57" s="85">
        <v>34</v>
      </c>
      <c r="F57" s="285"/>
      <c r="G57" s="286"/>
    </row>
    <row r="58" spans="2:7" x14ac:dyDescent="0.3">
      <c r="B58" s="569"/>
      <c r="C58" s="169"/>
      <c r="D58" s="157" t="s">
        <v>1820</v>
      </c>
      <c r="E58" s="85">
        <v>35</v>
      </c>
      <c r="F58" s="285"/>
      <c r="G58" s="286"/>
    </row>
    <row r="59" spans="2:7" x14ac:dyDescent="0.3">
      <c r="B59" s="569"/>
      <c r="C59" s="565" t="s">
        <v>797</v>
      </c>
      <c r="D59" s="566"/>
      <c r="E59" s="85">
        <v>36</v>
      </c>
      <c r="F59" s="285">
        <v>28148000</v>
      </c>
      <c r="G59" s="286"/>
    </row>
    <row r="60" spans="2:7" x14ac:dyDescent="0.3">
      <c r="B60" s="564" t="s">
        <v>798</v>
      </c>
      <c r="C60" s="565"/>
      <c r="D60" s="565"/>
      <c r="E60" s="167"/>
      <c r="F60" s="290"/>
      <c r="G60" s="291"/>
    </row>
    <row r="61" spans="2:7" x14ac:dyDescent="0.3">
      <c r="B61" s="568"/>
      <c r="C61" s="563" t="s">
        <v>799</v>
      </c>
      <c r="D61" s="543"/>
      <c r="E61" s="85">
        <v>37</v>
      </c>
      <c r="F61" s="285"/>
      <c r="G61" s="286"/>
    </row>
    <row r="62" spans="2:7" ht="21" customHeight="1" x14ac:dyDescent="0.3">
      <c r="B62" s="569"/>
      <c r="C62" s="563" t="s">
        <v>800</v>
      </c>
      <c r="D62" s="543"/>
      <c r="E62" s="85">
        <v>38</v>
      </c>
      <c r="F62" s="285"/>
      <c r="G62" s="286"/>
    </row>
    <row r="63" spans="2:7" ht="21" customHeight="1" x14ac:dyDescent="0.3">
      <c r="B63" s="569"/>
      <c r="C63" s="563" t="s">
        <v>801</v>
      </c>
      <c r="D63" s="543"/>
      <c r="E63" s="85">
        <v>39</v>
      </c>
      <c r="F63" s="285"/>
      <c r="G63" s="286"/>
    </row>
    <row r="64" spans="2:7" ht="21" customHeight="1" x14ac:dyDescent="0.3">
      <c r="B64" s="569"/>
      <c r="C64" s="563" t="s">
        <v>802</v>
      </c>
      <c r="D64" s="543"/>
      <c r="E64" s="85">
        <v>40</v>
      </c>
      <c r="F64" s="285"/>
      <c r="G64" s="286"/>
    </row>
    <row r="65" spans="1:7" ht="14.25" hidden="1" customHeight="1" x14ac:dyDescent="0.3">
      <c r="B65" s="569"/>
      <c r="C65" s="164" t="s">
        <v>222</v>
      </c>
      <c r="D65" s="62"/>
      <c r="E65" s="85">
        <v>41</v>
      </c>
      <c r="F65" s="285"/>
      <c r="G65" s="286"/>
    </row>
    <row r="66" spans="1:7" x14ac:dyDescent="0.3">
      <c r="B66" s="569"/>
      <c r="C66" s="563" t="s">
        <v>879</v>
      </c>
      <c r="D66" s="543"/>
      <c r="E66" s="85">
        <v>42</v>
      </c>
      <c r="F66" s="285"/>
      <c r="G66" s="286"/>
    </row>
    <row r="67" spans="1:7" x14ac:dyDescent="0.3">
      <c r="B67" s="569"/>
      <c r="C67" s="563" t="s">
        <v>803</v>
      </c>
      <c r="D67" s="543"/>
      <c r="E67" s="85" t="s">
        <v>1030</v>
      </c>
      <c r="F67" s="285"/>
      <c r="G67" s="286"/>
    </row>
    <row r="68" spans="1:7" x14ac:dyDescent="0.3">
      <c r="B68" s="569"/>
      <c r="C68" s="565" t="s">
        <v>804</v>
      </c>
      <c r="D68" s="566"/>
      <c r="E68" s="85">
        <v>43</v>
      </c>
      <c r="F68" s="285"/>
      <c r="G68" s="286"/>
    </row>
    <row r="69" spans="1:7" x14ac:dyDescent="0.3">
      <c r="B69" s="569"/>
      <c r="C69" s="565" t="s">
        <v>805</v>
      </c>
      <c r="D69" s="566"/>
      <c r="E69" s="85">
        <v>44</v>
      </c>
      <c r="F69" s="285">
        <v>28148000</v>
      </c>
      <c r="G69" s="286"/>
    </row>
    <row r="70" spans="1:7" x14ac:dyDescent="0.3">
      <c r="B70" s="569"/>
      <c r="C70" s="565" t="s">
        <v>806</v>
      </c>
      <c r="D70" s="566"/>
      <c r="E70" s="85">
        <v>45</v>
      </c>
      <c r="F70" s="285">
        <v>231572118.0485</v>
      </c>
      <c r="G70" s="286"/>
    </row>
    <row r="71" spans="1:7" x14ac:dyDescent="0.3">
      <c r="B71" s="564" t="s">
        <v>807</v>
      </c>
      <c r="C71" s="565"/>
      <c r="D71" s="565"/>
      <c r="E71" s="167"/>
      <c r="F71" s="290"/>
      <c r="G71" s="291"/>
    </row>
    <row r="72" spans="1:7" x14ac:dyDescent="0.3">
      <c r="B72" s="568"/>
      <c r="C72" s="563" t="s">
        <v>808</v>
      </c>
      <c r="D72" s="543"/>
      <c r="E72" s="85">
        <v>46</v>
      </c>
      <c r="F72" s="285">
        <v>35000000</v>
      </c>
      <c r="G72" s="469" t="s">
        <v>5411</v>
      </c>
    </row>
    <row r="73" spans="1:7" ht="21" customHeight="1" x14ac:dyDescent="0.3">
      <c r="B73" s="569"/>
      <c r="C73" s="563" t="s">
        <v>809</v>
      </c>
      <c r="D73" s="543"/>
      <c r="E73" s="85">
        <v>47</v>
      </c>
      <c r="F73" s="285"/>
      <c r="G73" s="286"/>
    </row>
    <row r="74" spans="1:7" s="3" customFormat="1" x14ac:dyDescent="0.3">
      <c r="A74" s="6"/>
      <c r="B74" s="569"/>
      <c r="C74" s="563" t="s">
        <v>810</v>
      </c>
      <c r="D74" s="543"/>
      <c r="E74" s="85" t="s">
        <v>1061</v>
      </c>
      <c r="F74" s="285"/>
      <c r="G74" s="286"/>
    </row>
    <row r="75" spans="1:7" s="3" customFormat="1" x14ac:dyDescent="0.3">
      <c r="A75" s="6"/>
      <c r="B75" s="569"/>
      <c r="C75" s="563" t="s">
        <v>811</v>
      </c>
      <c r="D75" s="543"/>
      <c r="E75" s="85" t="s">
        <v>1062</v>
      </c>
      <c r="F75" s="285"/>
      <c r="G75" s="286"/>
    </row>
    <row r="76" spans="1:7" ht="21" customHeight="1" x14ac:dyDescent="0.3">
      <c r="B76" s="569"/>
      <c r="C76" s="567" t="s">
        <v>812</v>
      </c>
      <c r="D76" s="543"/>
      <c r="E76" s="85">
        <v>48</v>
      </c>
      <c r="F76" s="285"/>
      <c r="G76" s="286"/>
    </row>
    <row r="77" spans="1:7" x14ac:dyDescent="0.3">
      <c r="B77" s="569"/>
      <c r="C77" s="169"/>
      <c r="D77" s="93" t="s">
        <v>1821</v>
      </c>
      <c r="E77" s="85">
        <v>49</v>
      </c>
      <c r="F77" s="285"/>
      <c r="G77" s="286"/>
    </row>
    <row r="78" spans="1:7" x14ac:dyDescent="0.3">
      <c r="B78" s="569"/>
      <c r="C78" s="563" t="s">
        <v>813</v>
      </c>
      <c r="D78" s="543"/>
      <c r="E78" s="85">
        <v>50</v>
      </c>
      <c r="F78" s="285"/>
      <c r="G78" s="286"/>
    </row>
    <row r="79" spans="1:7" x14ac:dyDescent="0.3">
      <c r="B79" s="569"/>
      <c r="C79" s="565" t="s">
        <v>814</v>
      </c>
      <c r="D79" s="566"/>
      <c r="E79" s="85">
        <v>51</v>
      </c>
      <c r="F79" s="285">
        <v>35000000</v>
      </c>
      <c r="G79" s="287"/>
    </row>
    <row r="80" spans="1:7" x14ac:dyDescent="0.3">
      <c r="B80" s="564" t="s">
        <v>815</v>
      </c>
      <c r="C80" s="565"/>
      <c r="D80" s="565"/>
      <c r="E80" s="167"/>
      <c r="F80" s="290"/>
      <c r="G80" s="291"/>
    </row>
    <row r="81" spans="2:7" x14ac:dyDescent="0.3">
      <c r="B81" s="568"/>
      <c r="C81" s="563" t="s">
        <v>816</v>
      </c>
      <c r="D81" s="543"/>
      <c r="E81" s="85">
        <v>52</v>
      </c>
      <c r="F81" s="285"/>
      <c r="G81" s="286"/>
    </row>
    <row r="82" spans="2:7" ht="21" customHeight="1" x14ac:dyDescent="0.3">
      <c r="B82" s="569"/>
      <c r="C82" s="563" t="s">
        <v>817</v>
      </c>
      <c r="D82" s="543"/>
      <c r="E82" s="85">
        <v>53</v>
      </c>
      <c r="F82" s="285"/>
      <c r="G82" s="286"/>
    </row>
    <row r="83" spans="2:7" ht="30.6" customHeight="1" x14ac:dyDescent="0.3">
      <c r="B83" s="569"/>
      <c r="C83" s="563" t="s">
        <v>818</v>
      </c>
      <c r="D83" s="543"/>
      <c r="E83" s="85">
        <v>54</v>
      </c>
      <c r="F83" s="285"/>
      <c r="G83" s="286"/>
    </row>
    <row r="84" spans="2:7" ht="14.25" hidden="1" customHeight="1" x14ac:dyDescent="0.3">
      <c r="B84" s="569"/>
      <c r="C84" s="164" t="s">
        <v>222</v>
      </c>
      <c r="D84" s="62"/>
      <c r="E84" s="85" t="s">
        <v>819</v>
      </c>
      <c r="F84" s="285"/>
      <c r="G84" s="286"/>
    </row>
    <row r="85" spans="2:7" ht="21" customHeight="1" x14ac:dyDescent="0.3">
      <c r="B85" s="569"/>
      <c r="C85" s="563" t="s">
        <v>820</v>
      </c>
      <c r="D85" s="543"/>
      <c r="E85" s="85">
        <v>55</v>
      </c>
      <c r="F85" s="285"/>
      <c r="G85" s="286"/>
    </row>
    <row r="86" spans="2:7" ht="14.25" hidden="1" customHeight="1" x14ac:dyDescent="0.3">
      <c r="B86" s="569"/>
      <c r="C86" s="164" t="s">
        <v>222</v>
      </c>
      <c r="D86" s="62"/>
      <c r="E86" s="85">
        <v>56</v>
      </c>
      <c r="F86" s="285"/>
      <c r="G86" s="286"/>
    </row>
    <row r="87" spans="2:7" x14ac:dyDescent="0.3">
      <c r="B87" s="569"/>
      <c r="C87" s="563" t="s">
        <v>821</v>
      </c>
      <c r="D87" s="543"/>
      <c r="E87" s="85" t="s">
        <v>1739</v>
      </c>
      <c r="F87" s="285"/>
      <c r="G87" s="286"/>
    </row>
    <row r="88" spans="2:7" x14ac:dyDescent="0.3">
      <c r="B88" s="569"/>
      <c r="C88" s="563" t="s">
        <v>822</v>
      </c>
      <c r="D88" s="543"/>
      <c r="E88" s="85" t="s">
        <v>1063</v>
      </c>
      <c r="F88" s="285"/>
      <c r="G88" s="286"/>
    </row>
    <row r="89" spans="2:7" x14ac:dyDescent="0.3">
      <c r="B89" s="569"/>
      <c r="C89" s="565" t="s">
        <v>823</v>
      </c>
      <c r="D89" s="566"/>
      <c r="E89" s="85">
        <v>57</v>
      </c>
      <c r="F89" s="285"/>
      <c r="G89" s="286"/>
    </row>
    <row r="90" spans="2:7" x14ac:dyDescent="0.3">
      <c r="B90" s="569"/>
      <c r="C90" s="565" t="s">
        <v>824</v>
      </c>
      <c r="D90" s="566"/>
      <c r="E90" s="85">
        <v>58</v>
      </c>
      <c r="F90" s="285">
        <v>35000000</v>
      </c>
      <c r="G90" s="286"/>
    </row>
    <row r="91" spans="2:7" x14ac:dyDescent="0.3">
      <c r="B91" s="569"/>
      <c r="C91" s="565" t="s">
        <v>825</v>
      </c>
      <c r="D91" s="566"/>
      <c r="E91" s="85">
        <v>59</v>
      </c>
      <c r="F91" s="285">
        <v>266572118.0485</v>
      </c>
      <c r="G91" s="286"/>
    </row>
    <row r="92" spans="2:7" x14ac:dyDescent="0.3">
      <c r="B92" s="569"/>
      <c r="C92" s="565" t="s">
        <v>826</v>
      </c>
      <c r="D92" s="566"/>
      <c r="E92" s="85">
        <v>60</v>
      </c>
      <c r="F92" s="285">
        <v>1437572496.3728001</v>
      </c>
      <c r="G92" s="287"/>
    </row>
    <row r="93" spans="2:7" x14ac:dyDescent="0.3">
      <c r="B93" s="564" t="s">
        <v>1708</v>
      </c>
      <c r="C93" s="565"/>
      <c r="D93" s="565"/>
      <c r="E93" s="170"/>
      <c r="F93" s="292"/>
      <c r="G93" s="293"/>
    </row>
    <row r="94" spans="2:7" x14ac:dyDescent="0.3">
      <c r="B94" s="568"/>
      <c r="C94" s="563" t="s">
        <v>1823</v>
      </c>
      <c r="D94" s="543"/>
      <c r="E94" s="85">
        <v>61</v>
      </c>
      <c r="F94" s="294">
        <v>0.14149999999999999</v>
      </c>
      <c r="G94" s="286"/>
    </row>
    <row r="95" spans="2:7" x14ac:dyDescent="0.3">
      <c r="B95" s="569"/>
      <c r="C95" s="563" t="s">
        <v>742</v>
      </c>
      <c r="D95" s="543"/>
      <c r="E95" s="85">
        <v>62</v>
      </c>
      <c r="F95" s="294">
        <v>0.16109999999999999</v>
      </c>
      <c r="G95" s="286"/>
    </row>
    <row r="96" spans="2:7" x14ac:dyDescent="0.3">
      <c r="B96" s="569"/>
      <c r="C96" s="563" t="s">
        <v>1824</v>
      </c>
      <c r="D96" s="543"/>
      <c r="E96" s="85">
        <v>63</v>
      </c>
      <c r="F96" s="294">
        <v>0.18540000000000001</v>
      </c>
      <c r="G96" s="286"/>
    </row>
    <row r="97" spans="2:7" x14ac:dyDescent="0.3">
      <c r="B97" s="569"/>
      <c r="C97" s="567" t="s">
        <v>1825</v>
      </c>
      <c r="D97" s="543"/>
      <c r="E97" s="85">
        <v>64</v>
      </c>
      <c r="F97" s="294">
        <v>0.1053</v>
      </c>
      <c r="G97" s="286"/>
    </row>
    <row r="98" spans="2:7" x14ac:dyDescent="0.3">
      <c r="B98" s="569"/>
      <c r="C98" s="172"/>
      <c r="D98" s="93" t="s">
        <v>827</v>
      </c>
      <c r="E98" s="85">
        <v>65</v>
      </c>
      <c r="F98" s="294">
        <v>2.5000000000000001E-2</v>
      </c>
      <c r="G98" s="286"/>
    </row>
    <row r="99" spans="2:7" x14ac:dyDescent="0.3">
      <c r="B99" s="569"/>
      <c r="C99" s="172"/>
      <c r="D99" s="93" t="s">
        <v>828</v>
      </c>
      <c r="E99" s="85">
        <v>66</v>
      </c>
      <c r="F99" s="294">
        <v>1.4800000000000001E-2</v>
      </c>
      <c r="G99" s="286"/>
    </row>
    <row r="100" spans="2:7" x14ac:dyDescent="0.3">
      <c r="B100" s="569"/>
      <c r="C100" s="172"/>
      <c r="D100" s="93" t="s">
        <v>829</v>
      </c>
      <c r="E100" s="85">
        <v>67</v>
      </c>
      <c r="F100" s="294"/>
      <c r="G100" s="286"/>
    </row>
    <row r="101" spans="2:7" ht="21.6" x14ac:dyDescent="0.3">
      <c r="B101" s="569"/>
      <c r="C101" s="172"/>
      <c r="D101" s="93" t="s">
        <v>1826</v>
      </c>
      <c r="E101" s="85" t="s">
        <v>1064</v>
      </c>
      <c r="F101" s="294">
        <v>5.0000000000000001E-3</v>
      </c>
      <c r="G101" s="286"/>
    </row>
    <row r="102" spans="2:7" x14ac:dyDescent="0.3">
      <c r="B102" s="569"/>
      <c r="C102" s="171"/>
      <c r="D102" s="93" t="s">
        <v>1734</v>
      </c>
      <c r="E102" s="85" t="s">
        <v>1733</v>
      </c>
      <c r="F102" s="294">
        <v>1.55E-2</v>
      </c>
      <c r="G102" s="286"/>
    </row>
    <row r="103" spans="2:7" x14ac:dyDescent="0.3">
      <c r="B103" s="569"/>
      <c r="C103" s="565" t="s">
        <v>1822</v>
      </c>
      <c r="D103" s="566"/>
      <c r="E103" s="85">
        <v>68</v>
      </c>
      <c r="F103" s="294">
        <v>7.7899999999999997E-2</v>
      </c>
      <c r="G103" s="286"/>
    </row>
    <row r="104" spans="2:7" x14ac:dyDescent="0.3">
      <c r="B104" s="564" t="s">
        <v>830</v>
      </c>
      <c r="C104" s="565"/>
      <c r="D104" s="565"/>
      <c r="E104" s="167"/>
      <c r="F104" s="290"/>
      <c r="G104" s="291"/>
    </row>
    <row r="105" spans="2:7" ht="22.2" customHeight="1" x14ac:dyDescent="0.3">
      <c r="B105" s="568"/>
      <c r="C105" s="563" t="s">
        <v>880</v>
      </c>
      <c r="D105" s="543"/>
      <c r="E105" s="85">
        <v>72</v>
      </c>
      <c r="F105" s="295"/>
      <c r="G105" s="283"/>
    </row>
    <row r="106" spans="2:7" ht="22.2" customHeight="1" x14ac:dyDescent="0.3">
      <c r="B106" s="569"/>
      <c r="C106" s="563" t="s">
        <v>831</v>
      </c>
      <c r="D106" s="543"/>
      <c r="E106" s="85">
        <v>73</v>
      </c>
      <c r="F106" s="285"/>
      <c r="G106" s="286"/>
    </row>
    <row r="107" spans="2:7" ht="14.25" hidden="1" customHeight="1" x14ac:dyDescent="0.3">
      <c r="B107" s="569"/>
      <c r="C107" s="164" t="s">
        <v>222</v>
      </c>
      <c r="D107" s="62"/>
      <c r="E107" s="85">
        <v>74</v>
      </c>
      <c r="F107" s="285"/>
      <c r="G107" s="286"/>
    </row>
    <row r="108" spans="2:7" ht="22.2" customHeight="1" x14ac:dyDescent="0.3">
      <c r="B108" s="569"/>
      <c r="C108" s="563" t="s">
        <v>881</v>
      </c>
      <c r="D108" s="543"/>
      <c r="E108" s="85">
        <v>75</v>
      </c>
      <c r="F108" s="285"/>
      <c r="G108" s="286"/>
    </row>
    <row r="109" spans="2:7" x14ac:dyDescent="0.3">
      <c r="B109" s="564" t="s">
        <v>832</v>
      </c>
      <c r="C109" s="565"/>
      <c r="D109" s="565"/>
      <c r="E109" s="167"/>
      <c r="F109" s="290"/>
      <c r="G109" s="291"/>
    </row>
    <row r="110" spans="2:7" x14ac:dyDescent="0.3">
      <c r="B110" s="568"/>
      <c r="C110" s="563" t="s">
        <v>833</v>
      </c>
      <c r="D110" s="543"/>
      <c r="E110" s="85">
        <v>76</v>
      </c>
      <c r="F110" s="285"/>
      <c r="G110" s="286"/>
    </row>
    <row r="111" spans="2:7" x14ac:dyDescent="0.3">
      <c r="B111" s="569"/>
      <c r="C111" s="563" t="s">
        <v>834</v>
      </c>
      <c r="D111" s="543"/>
      <c r="E111" s="85">
        <v>77</v>
      </c>
      <c r="F111" s="285"/>
      <c r="G111" s="286"/>
    </row>
    <row r="112" spans="2:7" ht="22.2" customHeight="1" x14ac:dyDescent="0.3">
      <c r="B112" s="569"/>
      <c r="C112" s="563" t="s">
        <v>835</v>
      </c>
      <c r="D112" s="543"/>
      <c r="E112" s="85">
        <v>78</v>
      </c>
      <c r="F112" s="285"/>
      <c r="G112" s="286"/>
    </row>
    <row r="113" spans="2:7" x14ac:dyDescent="0.3">
      <c r="B113" s="569"/>
      <c r="C113" s="563" t="s">
        <v>836</v>
      </c>
      <c r="D113" s="543"/>
      <c r="E113" s="85">
        <v>79</v>
      </c>
      <c r="F113" s="285"/>
      <c r="G113" s="286"/>
    </row>
    <row r="114" spans="2:7" x14ac:dyDescent="0.3">
      <c r="B114" s="564" t="s">
        <v>837</v>
      </c>
      <c r="C114" s="565"/>
      <c r="D114" s="565"/>
      <c r="E114" s="173"/>
      <c r="F114" s="296"/>
      <c r="G114" s="297"/>
    </row>
    <row r="115" spans="2:7" x14ac:dyDescent="0.3">
      <c r="B115" s="568"/>
      <c r="C115" s="563" t="s">
        <v>838</v>
      </c>
      <c r="D115" s="543"/>
      <c r="E115" s="85">
        <v>80</v>
      </c>
      <c r="F115" s="285"/>
      <c r="G115" s="286"/>
    </row>
    <row r="116" spans="2:7" x14ac:dyDescent="0.3">
      <c r="B116" s="569"/>
      <c r="C116" s="563" t="s">
        <v>839</v>
      </c>
      <c r="D116" s="543"/>
      <c r="E116" s="85">
        <v>81</v>
      </c>
      <c r="F116" s="285"/>
      <c r="G116" s="286"/>
    </row>
    <row r="117" spans="2:7" x14ac:dyDescent="0.3">
      <c r="B117" s="569"/>
      <c r="C117" s="563" t="s">
        <v>840</v>
      </c>
      <c r="D117" s="543"/>
      <c r="E117" s="85">
        <v>82</v>
      </c>
      <c r="F117" s="285"/>
      <c r="G117" s="286"/>
    </row>
    <row r="118" spans="2:7" x14ac:dyDescent="0.3">
      <c r="B118" s="569"/>
      <c r="C118" s="563" t="s">
        <v>841</v>
      </c>
      <c r="D118" s="543"/>
      <c r="E118" s="85">
        <v>83</v>
      </c>
      <c r="F118" s="285"/>
      <c r="G118" s="286"/>
    </row>
    <row r="119" spans="2:7" x14ac:dyDescent="0.3">
      <c r="B119" s="569"/>
      <c r="C119" s="563" t="s">
        <v>842</v>
      </c>
      <c r="D119" s="543"/>
      <c r="E119" s="85">
        <v>84</v>
      </c>
      <c r="F119" s="285"/>
      <c r="G119" s="286"/>
    </row>
    <row r="120" spans="2:7" x14ac:dyDescent="0.3">
      <c r="B120" s="569"/>
      <c r="C120" s="563" t="s">
        <v>843</v>
      </c>
      <c r="D120" s="543"/>
      <c r="E120" s="85">
        <v>85</v>
      </c>
      <c r="F120" s="285"/>
      <c r="G120" s="286"/>
    </row>
    <row r="121" spans="2:7" x14ac:dyDescent="0.3">
      <c r="B121" s="39"/>
    </row>
    <row r="122" spans="2:7" x14ac:dyDescent="0.3">
      <c r="B122" s="39"/>
    </row>
    <row r="123" spans="2:7" x14ac:dyDescent="0.3">
      <c r="B123" s="39"/>
    </row>
    <row r="124" spans="2:7" x14ac:dyDescent="0.3">
      <c r="B124" s="39"/>
    </row>
    <row r="125" spans="2:7" x14ac:dyDescent="0.3">
      <c r="B125" s="39"/>
    </row>
    <row r="126" spans="2:7" x14ac:dyDescent="0.3">
      <c r="B126" s="39"/>
    </row>
  </sheetData>
  <mergeCells count="99">
    <mergeCell ref="B2:G2"/>
    <mergeCell ref="B115:B120"/>
    <mergeCell ref="B81:B92"/>
    <mergeCell ref="B94:B103"/>
    <mergeCell ref="B105:B108"/>
    <mergeCell ref="B110:B113"/>
    <mergeCell ref="B20:B49"/>
    <mergeCell ref="B51:B59"/>
    <mergeCell ref="B61:B70"/>
    <mergeCell ref="B72:B79"/>
    <mergeCell ref="B7:D7"/>
    <mergeCell ref="B19:D19"/>
    <mergeCell ref="C20:D20"/>
    <mergeCell ref="C21:D21"/>
    <mergeCell ref="C23:D23"/>
    <mergeCell ref="C8:D8"/>
    <mergeCell ref="C13:D13"/>
    <mergeCell ref="C12:D12"/>
    <mergeCell ref="C24:D24"/>
    <mergeCell ref="C25:D25"/>
    <mergeCell ref="C26:D26"/>
    <mergeCell ref="C18:D18"/>
    <mergeCell ref="C17:D17"/>
    <mergeCell ref="C16:D16"/>
    <mergeCell ref="C15:D15"/>
    <mergeCell ref="C14:D14"/>
    <mergeCell ref="C27:D27"/>
    <mergeCell ref="C28:D28"/>
    <mergeCell ref="C29:D29"/>
    <mergeCell ref="C30:D30"/>
    <mergeCell ref="C31:D31"/>
    <mergeCell ref="C32:D32"/>
    <mergeCell ref="C34:D34"/>
    <mergeCell ref="C47:D47"/>
    <mergeCell ref="C48:D48"/>
    <mergeCell ref="C49:D49"/>
    <mergeCell ref="B50:D50"/>
    <mergeCell ref="C38:D38"/>
    <mergeCell ref="C39:D39"/>
    <mergeCell ref="C43:D43"/>
    <mergeCell ref="C44:D44"/>
    <mergeCell ref="C46:D46"/>
    <mergeCell ref="C51:D51"/>
    <mergeCell ref="C54:D54"/>
    <mergeCell ref="C55:D55"/>
    <mergeCell ref="C56:D56"/>
    <mergeCell ref="C57:D57"/>
    <mergeCell ref="C59:D59"/>
    <mergeCell ref="C70:D70"/>
    <mergeCell ref="C69:D69"/>
    <mergeCell ref="C68:D68"/>
    <mergeCell ref="B60:D60"/>
    <mergeCell ref="C61:D61"/>
    <mergeCell ref="C62:D62"/>
    <mergeCell ref="C63:D63"/>
    <mergeCell ref="C64:D64"/>
    <mergeCell ref="C66:D66"/>
    <mergeCell ref="C67:D67"/>
    <mergeCell ref="C79:D79"/>
    <mergeCell ref="B71:D71"/>
    <mergeCell ref="C72:D72"/>
    <mergeCell ref="C73:D73"/>
    <mergeCell ref="C74:D74"/>
    <mergeCell ref="C75:D75"/>
    <mergeCell ref="C76:D76"/>
    <mergeCell ref="C78:D78"/>
    <mergeCell ref="B80:D80"/>
    <mergeCell ref="C81:D81"/>
    <mergeCell ref="C82:D82"/>
    <mergeCell ref="C83:D83"/>
    <mergeCell ref="C85:D85"/>
    <mergeCell ref="C87:D87"/>
    <mergeCell ref="C88:D88"/>
    <mergeCell ref="C89:D89"/>
    <mergeCell ref="C90:D90"/>
    <mergeCell ref="C91:D91"/>
    <mergeCell ref="C92:D92"/>
    <mergeCell ref="C103:D103"/>
    <mergeCell ref="B93:D93"/>
    <mergeCell ref="C94:D94"/>
    <mergeCell ref="C95:D95"/>
    <mergeCell ref="C96:D96"/>
    <mergeCell ref="C97:D97"/>
    <mergeCell ref="C105:D105"/>
    <mergeCell ref="C106:D106"/>
    <mergeCell ref="C108:D108"/>
    <mergeCell ref="B104:D104"/>
    <mergeCell ref="B109:D109"/>
    <mergeCell ref="C110:D110"/>
    <mergeCell ref="C111:D111"/>
    <mergeCell ref="C112:D112"/>
    <mergeCell ref="C113:D113"/>
    <mergeCell ref="B114:D114"/>
    <mergeCell ref="C120:D120"/>
    <mergeCell ref="C115:D115"/>
    <mergeCell ref="C116:D116"/>
    <mergeCell ref="C117:D117"/>
    <mergeCell ref="C118:D118"/>
    <mergeCell ref="C119:D119"/>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drawing r:id="rId2"/>
  <legacyDrawing r:id="rId3"/>
  <controls>
    <mc:AlternateContent xmlns:mc="http://schemas.openxmlformats.org/markup-compatibility/2006">
      <mc:Choice Requires="x14">
        <control shapeId="17409" r:id="rId4" name="aguWaterMark">
          <controlPr defaultSize="0" disabled="1" autoLine="0" autoPict="0" r:id="rId5">
            <anchor moveWithCells="1">
              <from>
                <xdr:col>0</xdr:col>
                <xdr:colOff>0</xdr:colOff>
                <xdr:row>0</xdr:row>
                <xdr:rowOff>0</xdr:rowOff>
              </from>
              <to>
                <xdr:col>2</xdr:col>
                <xdr:colOff>495300</xdr:colOff>
                <xdr:row>1</xdr:row>
                <xdr:rowOff>106680</xdr:rowOff>
              </to>
            </anchor>
          </controlPr>
        </control>
      </mc:Choice>
      <mc:Fallback>
        <control shapeId="17409" r:id="rId4" name="aguWaterMark"/>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A768A-FE3F-41B9-A82C-1B44A2E8FAD8}">
  <sheetPr codeName="Sheet7">
    <tabColor theme="0" tint="-4.9989318521683403E-2"/>
    <pageSetUpPr fitToPage="1"/>
  </sheetPr>
  <dimension ref="B1:V74"/>
  <sheetViews>
    <sheetView showGridLines="0" zoomScaleNormal="100" zoomScalePageLayoutView="90" workbookViewId="0">
      <pane xSplit="6" ySplit="5" topLeftCell="G6"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3" width="11.109375" customWidth="1"/>
    <col min="4" max="4" width="11" customWidth="1"/>
    <col min="5" max="5" width="27.6640625" customWidth="1"/>
    <col min="6" max="6" width="7.5546875" customWidth="1"/>
    <col min="7" max="7" width="37.109375" customWidth="1"/>
    <col min="8" max="8" width="28.5546875" customWidth="1"/>
  </cols>
  <sheetData>
    <row r="1" spans="2:22" ht="10.199999999999999" customHeight="1" x14ac:dyDescent="0.3">
      <c r="F1" s="38"/>
    </row>
    <row r="2" spans="2:22" ht="27.9" customHeight="1" x14ac:dyDescent="0.3">
      <c r="B2" s="544" t="s">
        <v>933</v>
      </c>
      <c r="C2" s="544"/>
      <c r="D2" s="544"/>
      <c r="E2" s="544"/>
      <c r="F2" s="544"/>
      <c r="G2" s="544"/>
      <c r="H2" s="544"/>
    </row>
    <row r="3" spans="2:22" ht="36" x14ac:dyDescent="0.3">
      <c r="B3" s="129" t="s">
        <v>1991</v>
      </c>
      <c r="C3" s="129"/>
      <c r="D3" s="129"/>
      <c r="E3" s="129"/>
      <c r="F3" s="43"/>
      <c r="G3" s="470" t="s">
        <v>5426</v>
      </c>
      <c r="H3" s="43"/>
      <c r="I3" s="37"/>
      <c r="J3" s="37"/>
      <c r="K3" s="37"/>
      <c r="L3" s="37"/>
      <c r="M3" s="37"/>
      <c r="N3" s="37"/>
      <c r="O3" s="37"/>
      <c r="P3" s="37"/>
      <c r="Q3" s="37"/>
      <c r="R3" s="37"/>
      <c r="S3" s="37"/>
      <c r="T3" s="37"/>
      <c r="U3" s="37"/>
      <c r="V3" s="37"/>
    </row>
    <row r="4" spans="2:22" x14ac:dyDescent="0.3">
      <c r="B4" s="115"/>
      <c r="C4" s="116"/>
      <c r="D4" s="116"/>
      <c r="E4" s="116"/>
      <c r="F4" s="175"/>
      <c r="G4" s="137" t="s">
        <v>845</v>
      </c>
      <c r="H4" s="137" t="s">
        <v>844</v>
      </c>
      <c r="I4" s="37"/>
    </row>
    <row r="5" spans="2:22" x14ac:dyDescent="0.3">
      <c r="B5" s="125"/>
      <c r="C5" s="98"/>
      <c r="D5" s="98"/>
      <c r="E5" s="98"/>
      <c r="F5" s="85" t="s">
        <v>124</v>
      </c>
      <c r="G5" s="85" t="s">
        <v>211</v>
      </c>
      <c r="H5" s="85" t="s">
        <v>212</v>
      </c>
      <c r="I5" s="37"/>
    </row>
    <row r="6" spans="2:22" x14ac:dyDescent="0.3">
      <c r="B6" s="176" t="s">
        <v>1100</v>
      </c>
      <c r="C6" s="174"/>
      <c r="D6" s="174"/>
      <c r="E6" s="174"/>
      <c r="F6" s="133"/>
      <c r="G6" s="133"/>
      <c r="H6" s="134"/>
      <c r="I6" s="37"/>
    </row>
    <row r="7" spans="2:22" x14ac:dyDescent="0.3">
      <c r="B7" s="542" t="s">
        <v>1629</v>
      </c>
      <c r="C7" s="563"/>
      <c r="D7" s="563"/>
      <c r="E7" s="543"/>
      <c r="F7" s="85" t="s">
        <v>1613</v>
      </c>
      <c r="G7" s="479">
        <v>488717028.77000004</v>
      </c>
      <c r="H7" s="298"/>
      <c r="I7" s="37"/>
    </row>
    <row r="8" spans="2:22" x14ac:dyDescent="0.3">
      <c r="B8" s="542" t="s">
        <v>1630</v>
      </c>
      <c r="C8" s="563"/>
      <c r="D8" s="563"/>
      <c r="E8" s="543"/>
      <c r="F8" s="85" t="s">
        <v>1614</v>
      </c>
      <c r="G8" s="479"/>
      <c r="H8" s="298"/>
      <c r="I8" s="37"/>
    </row>
    <row r="9" spans="2:22" x14ac:dyDescent="0.3">
      <c r="B9" s="542" t="s">
        <v>1631</v>
      </c>
      <c r="C9" s="563"/>
      <c r="D9" s="563"/>
      <c r="E9" s="543"/>
      <c r="F9" s="85" t="s">
        <v>1615</v>
      </c>
      <c r="G9" s="479"/>
      <c r="H9" s="298"/>
      <c r="I9" s="37"/>
    </row>
    <row r="10" spans="2:22" x14ac:dyDescent="0.3">
      <c r="B10" s="542" t="s">
        <v>1632</v>
      </c>
      <c r="C10" s="563"/>
      <c r="D10" s="563"/>
      <c r="E10" s="543"/>
      <c r="F10" s="85" t="s">
        <v>1616</v>
      </c>
      <c r="G10" s="479"/>
      <c r="H10" s="298"/>
      <c r="I10" s="37"/>
    </row>
    <row r="11" spans="2:22" x14ac:dyDescent="0.3">
      <c r="B11" s="542" t="s">
        <v>1633</v>
      </c>
      <c r="C11" s="563"/>
      <c r="D11" s="563"/>
      <c r="E11" s="543"/>
      <c r="F11" s="85" t="s">
        <v>1617</v>
      </c>
      <c r="G11" s="479">
        <v>55222224.980000004</v>
      </c>
      <c r="H11" s="298" t="s">
        <v>5407</v>
      </c>
      <c r="I11" s="37"/>
    </row>
    <row r="12" spans="2:22" x14ac:dyDescent="0.3">
      <c r="B12" s="575" t="s">
        <v>1634</v>
      </c>
      <c r="C12" s="563"/>
      <c r="D12" s="563"/>
      <c r="E12" s="543"/>
      <c r="F12" s="85" t="s">
        <v>1618</v>
      </c>
      <c r="G12" s="479">
        <v>2121904998.46</v>
      </c>
      <c r="H12" s="298"/>
      <c r="I12" s="37"/>
    </row>
    <row r="13" spans="2:22" ht="14.4" customHeight="1" x14ac:dyDescent="0.3">
      <c r="B13" s="178"/>
      <c r="C13" s="567" t="s">
        <v>1805</v>
      </c>
      <c r="D13" s="563"/>
      <c r="E13" s="543"/>
      <c r="F13" s="85" t="s">
        <v>1619</v>
      </c>
      <c r="G13" s="479">
        <v>2114091083.8699999</v>
      </c>
      <c r="H13" s="298"/>
      <c r="I13" s="37"/>
    </row>
    <row r="14" spans="2:22" x14ac:dyDescent="0.3">
      <c r="B14" s="178"/>
      <c r="C14" s="180"/>
      <c r="D14" s="563" t="s">
        <v>568</v>
      </c>
      <c r="E14" s="543"/>
      <c r="F14" s="85" t="s">
        <v>1696</v>
      </c>
      <c r="G14" s="479">
        <v>2133511817.3</v>
      </c>
      <c r="H14" s="298"/>
      <c r="I14" s="37"/>
    </row>
    <row r="15" spans="2:22" x14ac:dyDescent="0.3">
      <c r="B15" s="178"/>
      <c r="C15" s="180"/>
      <c r="D15" s="567" t="s">
        <v>1834</v>
      </c>
      <c r="E15" s="543"/>
      <c r="F15" s="85" t="s">
        <v>1697</v>
      </c>
      <c r="G15" s="479">
        <v>-19420733.43</v>
      </c>
      <c r="H15" s="298"/>
      <c r="I15" s="37"/>
    </row>
    <row r="16" spans="2:22" x14ac:dyDescent="0.3">
      <c r="B16" s="178"/>
      <c r="C16" s="179"/>
      <c r="D16" s="179"/>
      <c r="E16" s="157" t="s">
        <v>1835</v>
      </c>
      <c r="F16" s="85" t="s">
        <v>1698</v>
      </c>
      <c r="G16" s="479"/>
      <c r="H16" s="298"/>
      <c r="I16" s="37"/>
    </row>
    <row r="17" spans="2:9" x14ac:dyDescent="0.3">
      <c r="B17" s="177"/>
      <c r="C17" s="563" t="s">
        <v>370</v>
      </c>
      <c r="D17" s="563"/>
      <c r="E17" s="543"/>
      <c r="F17" s="85" t="s">
        <v>1620</v>
      </c>
      <c r="G17" s="479">
        <v>7813914.5899999999</v>
      </c>
      <c r="H17" s="298"/>
      <c r="I17" s="37"/>
    </row>
    <row r="18" spans="2:9" x14ac:dyDescent="0.3">
      <c r="B18" s="542" t="s">
        <v>1635</v>
      </c>
      <c r="C18" s="563"/>
      <c r="D18" s="563"/>
      <c r="E18" s="543"/>
      <c r="F18" s="85" t="s">
        <v>1621</v>
      </c>
      <c r="G18" s="479">
        <v>3680642.04</v>
      </c>
      <c r="H18" s="298"/>
      <c r="I18" s="37"/>
    </row>
    <row r="19" spans="2:9" x14ac:dyDescent="0.3">
      <c r="B19" s="542" t="s">
        <v>1636</v>
      </c>
      <c r="C19" s="563"/>
      <c r="D19" s="563"/>
      <c r="E19" s="543"/>
      <c r="F19" s="85" t="s">
        <v>1622</v>
      </c>
      <c r="G19" s="479"/>
      <c r="H19" s="298"/>
      <c r="I19" s="37"/>
    </row>
    <row r="20" spans="2:9" x14ac:dyDescent="0.3">
      <c r="B20" s="542" t="s">
        <v>1637</v>
      </c>
      <c r="C20" s="563"/>
      <c r="D20" s="563"/>
      <c r="E20" s="543"/>
      <c r="F20" s="85" t="s">
        <v>1623</v>
      </c>
      <c r="G20" s="479">
        <v>8274744.5300000003</v>
      </c>
      <c r="H20" s="298"/>
      <c r="I20" s="37"/>
    </row>
    <row r="21" spans="2:9" x14ac:dyDescent="0.3">
      <c r="B21" s="575" t="s">
        <v>1670</v>
      </c>
      <c r="C21" s="563"/>
      <c r="D21" s="563"/>
      <c r="E21" s="543"/>
      <c r="F21" s="85" t="s">
        <v>1624</v>
      </c>
      <c r="G21" s="479">
        <v>21478779.16</v>
      </c>
      <c r="H21" s="298"/>
      <c r="I21" s="37"/>
    </row>
    <row r="22" spans="2:9" x14ac:dyDescent="0.3">
      <c r="B22" s="178"/>
      <c r="C22" s="563" t="s">
        <v>1827</v>
      </c>
      <c r="D22" s="563"/>
      <c r="E22" s="543"/>
      <c r="F22" s="85" t="s">
        <v>1699</v>
      </c>
      <c r="G22" s="479">
        <v>6757236.7000000002</v>
      </c>
      <c r="H22" s="298" t="s">
        <v>5408</v>
      </c>
      <c r="I22" s="37"/>
    </row>
    <row r="23" spans="2:9" x14ac:dyDescent="0.3">
      <c r="B23" s="178"/>
      <c r="C23" s="563" t="s">
        <v>1828</v>
      </c>
      <c r="D23" s="563"/>
      <c r="E23" s="543"/>
      <c r="F23" s="85" t="s">
        <v>1700</v>
      </c>
      <c r="G23" s="479">
        <v>9212050.7400000002</v>
      </c>
      <c r="H23" s="298" t="s">
        <v>5408</v>
      </c>
      <c r="I23" s="37"/>
    </row>
    <row r="24" spans="2:9" x14ac:dyDescent="0.3">
      <c r="B24" s="177"/>
      <c r="C24" s="563" t="s">
        <v>1829</v>
      </c>
      <c r="D24" s="563"/>
      <c r="E24" s="543"/>
      <c r="F24" s="85" t="s">
        <v>1701</v>
      </c>
      <c r="G24" s="479">
        <v>5509491.7200000007</v>
      </c>
      <c r="H24" s="298"/>
      <c r="I24" s="37"/>
    </row>
    <row r="25" spans="2:9" x14ac:dyDescent="0.3">
      <c r="B25" s="542" t="s">
        <v>1639</v>
      </c>
      <c r="C25" s="563"/>
      <c r="D25" s="563"/>
      <c r="E25" s="543"/>
      <c r="F25" s="85" t="s">
        <v>1625</v>
      </c>
      <c r="G25" s="479"/>
      <c r="H25" s="298"/>
      <c r="I25" s="37"/>
    </row>
    <row r="26" spans="2:9" x14ac:dyDescent="0.3">
      <c r="B26" s="575" t="s">
        <v>1640</v>
      </c>
      <c r="C26" s="563"/>
      <c r="D26" s="563"/>
      <c r="E26" s="543"/>
      <c r="F26" s="85" t="s">
        <v>1626</v>
      </c>
      <c r="G26" s="479"/>
      <c r="H26" s="298"/>
      <c r="I26" s="37"/>
    </row>
    <row r="27" spans="2:9" x14ac:dyDescent="0.3">
      <c r="B27" s="178"/>
      <c r="C27" s="563" t="s">
        <v>1830</v>
      </c>
      <c r="D27" s="563"/>
      <c r="E27" s="543"/>
      <c r="F27" s="85" t="s">
        <v>1702</v>
      </c>
      <c r="G27" s="479"/>
      <c r="H27" s="298"/>
      <c r="I27" s="37"/>
    </row>
    <row r="28" spans="2:9" x14ac:dyDescent="0.3">
      <c r="B28" s="177"/>
      <c r="C28" s="563" t="s">
        <v>1831</v>
      </c>
      <c r="D28" s="563"/>
      <c r="E28" s="543"/>
      <c r="F28" s="85" t="s">
        <v>1703</v>
      </c>
      <c r="G28" s="479"/>
      <c r="H28" s="298"/>
      <c r="I28" s="37"/>
    </row>
    <row r="29" spans="2:9" x14ac:dyDescent="0.3">
      <c r="B29" s="575" t="s">
        <v>378</v>
      </c>
      <c r="C29" s="563"/>
      <c r="D29" s="563"/>
      <c r="E29" s="543"/>
      <c r="F29" s="85" t="s">
        <v>1627</v>
      </c>
      <c r="G29" s="479">
        <v>3649271.8800000008</v>
      </c>
      <c r="H29" s="298"/>
      <c r="I29" s="37"/>
    </row>
    <row r="30" spans="2:9" x14ac:dyDescent="0.3">
      <c r="B30" s="178"/>
      <c r="C30" s="563" t="s">
        <v>1833</v>
      </c>
      <c r="D30" s="563"/>
      <c r="E30" s="543"/>
      <c r="F30" s="85" t="s">
        <v>1704</v>
      </c>
      <c r="G30" s="479"/>
      <c r="H30" s="298"/>
      <c r="I30" s="37"/>
    </row>
    <row r="31" spans="2:9" x14ac:dyDescent="0.3">
      <c r="B31" s="177"/>
      <c r="C31" s="563" t="s">
        <v>1832</v>
      </c>
      <c r="D31" s="563"/>
      <c r="E31" s="543"/>
      <c r="F31" s="85" t="s">
        <v>1705</v>
      </c>
      <c r="G31" s="479"/>
      <c r="H31" s="298"/>
      <c r="I31" s="37"/>
    </row>
    <row r="32" spans="2:9" x14ac:dyDescent="0.3">
      <c r="B32" s="542" t="s">
        <v>1641</v>
      </c>
      <c r="C32" s="563"/>
      <c r="D32" s="563"/>
      <c r="E32" s="543"/>
      <c r="F32" s="85" t="s">
        <v>1628</v>
      </c>
      <c r="G32" s="479">
        <v>66326.12</v>
      </c>
      <c r="H32" s="298"/>
      <c r="I32" s="37"/>
    </row>
    <row r="33" spans="2:9" x14ac:dyDescent="0.3">
      <c r="B33" s="573" t="s">
        <v>1642</v>
      </c>
      <c r="C33" s="565"/>
      <c r="D33" s="565"/>
      <c r="E33" s="566"/>
      <c r="F33" s="85">
        <v>1999</v>
      </c>
      <c r="G33" s="480">
        <v>2702994015.9400001</v>
      </c>
      <c r="H33" s="328"/>
      <c r="I33" s="37"/>
    </row>
    <row r="34" spans="2:9" x14ac:dyDescent="0.3">
      <c r="B34" s="83"/>
      <c r="C34" s="83"/>
      <c r="D34" s="83"/>
      <c r="E34" s="83"/>
      <c r="F34" s="82"/>
      <c r="G34" s="481"/>
      <c r="H34" s="228"/>
      <c r="I34" s="37"/>
    </row>
    <row r="35" spans="2:9" x14ac:dyDescent="0.3">
      <c r="B35" s="176" t="s">
        <v>1101</v>
      </c>
      <c r="C35" s="174"/>
      <c r="D35" s="174"/>
      <c r="E35" s="174"/>
      <c r="F35" s="133"/>
      <c r="G35" s="482"/>
      <c r="H35" s="229"/>
      <c r="I35" s="37"/>
    </row>
    <row r="36" spans="2:9" x14ac:dyDescent="0.3">
      <c r="B36" s="542" t="s">
        <v>1643</v>
      </c>
      <c r="C36" s="563"/>
      <c r="D36" s="563"/>
      <c r="E36" s="543"/>
      <c r="F36" s="85" t="s">
        <v>1653</v>
      </c>
      <c r="G36" s="479"/>
      <c r="H36" s="298"/>
      <c r="I36" s="37"/>
    </row>
    <row r="37" spans="2:9" x14ac:dyDescent="0.3">
      <c r="B37" s="542" t="s">
        <v>1644</v>
      </c>
      <c r="C37" s="563"/>
      <c r="D37" s="563"/>
      <c r="E37" s="543"/>
      <c r="F37" s="85" t="s">
        <v>1654</v>
      </c>
      <c r="G37" s="479"/>
      <c r="H37" s="298"/>
      <c r="I37" s="37"/>
    </row>
    <row r="38" spans="2:9" x14ac:dyDescent="0.3">
      <c r="B38" s="575" t="s">
        <v>1645</v>
      </c>
      <c r="C38" s="563"/>
      <c r="D38" s="563"/>
      <c r="E38" s="543"/>
      <c r="F38" s="85" t="s">
        <v>1655</v>
      </c>
      <c r="G38" s="479">
        <v>2453088725.1300001</v>
      </c>
      <c r="H38" s="298"/>
      <c r="I38" s="37"/>
    </row>
    <row r="39" spans="2:9" x14ac:dyDescent="0.3">
      <c r="B39" s="178"/>
      <c r="C39" s="563" t="s">
        <v>1806</v>
      </c>
      <c r="D39" s="563"/>
      <c r="E39" s="543"/>
      <c r="F39" s="85" t="s">
        <v>1656</v>
      </c>
      <c r="G39" s="479">
        <v>6575715.5700000003</v>
      </c>
      <c r="H39" s="298"/>
      <c r="I39" s="37"/>
    </row>
    <row r="40" spans="2:9" x14ac:dyDescent="0.3">
      <c r="B40" s="178"/>
      <c r="C40" s="563" t="s">
        <v>1807</v>
      </c>
      <c r="D40" s="563"/>
      <c r="E40" s="543"/>
      <c r="F40" s="85" t="s">
        <v>1657</v>
      </c>
      <c r="G40" s="479">
        <v>2117944482.55</v>
      </c>
      <c r="H40" s="298"/>
      <c r="I40" s="37"/>
    </row>
    <row r="41" spans="2:9" x14ac:dyDescent="0.3">
      <c r="B41" s="178"/>
      <c r="C41" s="563" t="s">
        <v>1808</v>
      </c>
      <c r="D41" s="563"/>
      <c r="E41" s="543"/>
      <c r="F41" s="85" t="s">
        <v>1658</v>
      </c>
      <c r="G41" s="479">
        <v>255203410.59999999</v>
      </c>
      <c r="H41" s="298"/>
      <c r="I41" s="37"/>
    </row>
    <row r="42" spans="2:9" x14ac:dyDescent="0.3">
      <c r="B42" s="178"/>
      <c r="C42" s="567" t="s">
        <v>1809</v>
      </c>
      <c r="D42" s="563"/>
      <c r="E42" s="543"/>
      <c r="F42" s="85" t="s">
        <v>1659</v>
      </c>
      <c r="G42" s="479">
        <v>63148000</v>
      </c>
      <c r="H42" s="298"/>
      <c r="I42" s="37"/>
    </row>
    <row r="43" spans="2:9" x14ac:dyDescent="0.3">
      <c r="B43" s="178"/>
      <c r="C43" s="181"/>
      <c r="D43" s="563" t="s">
        <v>1838</v>
      </c>
      <c r="E43" s="543"/>
      <c r="F43" s="85" t="s">
        <v>1706</v>
      </c>
      <c r="G43" s="479">
        <v>35000000</v>
      </c>
      <c r="H43" s="298" t="s">
        <v>5411</v>
      </c>
      <c r="I43" s="37"/>
    </row>
    <row r="44" spans="2:9" x14ac:dyDescent="0.3">
      <c r="B44" s="178"/>
      <c r="C44" s="182"/>
      <c r="D44" s="563" t="s">
        <v>1839</v>
      </c>
      <c r="E44" s="543"/>
      <c r="F44" s="85" t="s">
        <v>1707</v>
      </c>
      <c r="G44" s="479">
        <v>28148000</v>
      </c>
      <c r="H44" s="298" t="s">
        <v>5410</v>
      </c>
      <c r="I44" s="37"/>
    </row>
    <row r="45" spans="2:9" x14ac:dyDescent="0.3">
      <c r="B45" s="177"/>
      <c r="C45" s="572" t="s">
        <v>1810</v>
      </c>
      <c r="D45" s="563"/>
      <c r="E45" s="543"/>
      <c r="F45" s="85" t="s">
        <v>1660</v>
      </c>
      <c r="G45" s="479">
        <v>10217116.410000002</v>
      </c>
      <c r="H45" s="298"/>
      <c r="I45" s="37"/>
    </row>
    <row r="46" spans="2:9" x14ac:dyDescent="0.3">
      <c r="B46" s="542" t="s">
        <v>1646</v>
      </c>
      <c r="C46" s="563"/>
      <c r="D46" s="563"/>
      <c r="E46" s="543"/>
      <c r="F46" s="85" t="s">
        <v>1661</v>
      </c>
      <c r="G46" s="479"/>
      <c r="H46" s="298"/>
      <c r="I46" s="37"/>
    </row>
    <row r="47" spans="2:9" x14ac:dyDescent="0.3">
      <c r="B47" s="542" t="s">
        <v>1635</v>
      </c>
      <c r="C47" s="563"/>
      <c r="D47" s="563"/>
      <c r="E47" s="543"/>
      <c r="F47" s="85" t="s">
        <v>1662</v>
      </c>
      <c r="G47" s="479"/>
      <c r="H47" s="298"/>
      <c r="I47" s="37"/>
    </row>
    <row r="48" spans="2:9" x14ac:dyDescent="0.3">
      <c r="B48" s="542" t="s">
        <v>1636</v>
      </c>
      <c r="C48" s="563"/>
      <c r="D48" s="563"/>
      <c r="E48" s="543"/>
      <c r="F48" s="85" t="s">
        <v>1663</v>
      </c>
      <c r="G48" s="479"/>
      <c r="H48" s="298"/>
      <c r="I48" s="37"/>
    </row>
    <row r="49" spans="2:9" x14ac:dyDescent="0.3">
      <c r="B49" s="542" t="s">
        <v>1647</v>
      </c>
      <c r="C49" s="563"/>
      <c r="D49" s="563"/>
      <c r="E49" s="543"/>
      <c r="F49" s="85" t="s">
        <v>1664</v>
      </c>
      <c r="G49" s="479">
        <v>827694</v>
      </c>
      <c r="H49" s="298"/>
      <c r="I49" s="37"/>
    </row>
    <row r="50" spans="2:9" x14ac:dyDescent="0.3">
      <c r="B50" s="542" t="s">
        <v>1648</v>
      </c>
      <c r="C50" s="563"/>
      <c r="D50" s="563"/>
      <c r="E50" s="543"/>
      <c r="F50" s="85" t="s">
        <v>1665</v>
      </c>
      <c r="G50" s="479">
        <v>1304955.1200000001</v>
      </c>
      <c r="H50" s="298"/>
      <c r="I50" s="37"/>
    </row>
    <row r="51" spans="2:9" x14ac:dyDescent="0.3">
      <c r="B51" s="542" t="s">
        <v>1649</v>
      </c>
      <c r="C51" s="563"/>
      <c r="D51" s="563"/>
      <c r="E51" s="543"/>
      <c r="F51" s="85" t="s">
        <v>1666</v>
      </c>
      <c r="G51" s="479">
        <v>13229980.219999999</v>
      </c>
      <c r="H51" s="298"/>
      <c r="I51" s="37"/>
    </row>
    <row r="52" spans="2:9" x14ac:dyDescent="0.3">
      <c r="B52" s="542" t="s">
        <v>1650</v>
      </c>
      <c r="C52" s="563"/>
      <c r="D52" s="563"/>
      <c r="E52" s="543"/>
      <c r="F52" s="85" t="s">
        <v>1667</v>
      </c>
      <c r="G52" s="479"/>
      <c r="H52" s="298"/>
      <c r="I52" s="37"/>
    </row>
    <row r="53" spans="2:9" x14ac:dyDescent="0.3">
      <c r="B53" s="573" t="s">
        <v>1671</v>
      </c>
      <c r="C53" s="565"/>
      <c r="D53" s="565"/>
      <c r="E53" s="566"/>
      <c r="F53" s="85">
        <v>2999</v>
      </c>
      <c r="G53" s="480">
        <v>2468451354.4700007</v>
      </c>
      <c r="H53" s="328"/>
      <c r="I53" s="37"/>
    </row>
    <row r="54" spans="2:9" x14ac:dyDescent="0.3">
      <c r="B54" s="83"/>
      <c r="C54" s="83"/>
      <c r="D54" s="83"/>
      <c r="E54" s="83"/>
      <c r="F54" s="82"/>
      <c r="G54" s="481"/>
      <c r="H54" s="228"/>
      <c r="I54" s="37"/>
    </row>
    <row r="55" spans="2:9" x14ac:dyDescent="0.3">
      <c r="B55" s="176" t="s">
        <v>317</v>
      </c>
      <c r="C55" s="174"/>
      <c r="D55" s="174"/>
      <c r="E55" s="174"/>
      <c r="F55" s="133"/>
      <c r="G55" s="482"/>
      <c r="H55" s="229"/>
      <c r="I55" s="37"/>
    </row>
    <row r="56" spans="2:9" x14ac:dyDescent="0.3">
      <c r="B56" s="575" t="s">
        <v>1672</v>
      </c>
      <c r="C56" s="563"/>
      <c r="D56" s="563"/>
      <c r="E56" s="543"/>
      <c r="F56" s="85" t="s">
        <v>1679</v>
      </c>
      <c r="G56" s="479">
        <v>70637685.469999999</v>
      </c>
      <c r="H56" s="298"/>
      <c r="I56" s="37"/>
    </row>
    <row r="57" spans="2:9" x14ac:dyDescent="0.3">
      <c r="B57" s="178"/>
      <c r="C57" s="563" t="s">
        <v>1836</v>
      </c>
      <c r="D57" s="563"/>
      <c r="E57" s="543"/>
      <c r="F57" s="85" t="s">
        <v>1680</v>
      </c>
      <c r="G57" s="479">
        <v>70637685.469999999</v>
      </c>
      <c r="H57" s="298" t="s">
        <v>5404</v>
      </c>
      <c r="I57" s="37"/>
    </row>
    <row r="58" spans="2:9" x14ac:dyDescent="0.3">
      <c r="B58" s="177"/>
      <c r="C58" s="563" t="s">
        <v>1837</v>
      </c>
      <c r="D58" s="563"/>
      <c r="E58" s="543"/>
      <c r="F58" s="85" t="s">
        <v>1681</v>
      </c>
      <c r="G58" s="479"/>
      <c r="H58" s="298"/>
      <c r="I58" s="37"/>
    </row>
    <row r="59" spans="2:9" x14ac:dyDescent="0.3">
      <c r="B59" s="542" t="s">
        <v>1673</v>
      </c>
      <c r="C59" s="563"/>
      <c r="D59" s="563"/>
      <c r="E59" s="543"/>
      <c r="F59" s="85" t="s">
        <v>1682</v>
      </c>
      <c r="G59" s="479">
        <v>28133117.199999999</v>
      </c>
      <c r="H59" s="298" t="s">
        <v>5405</v>
      </c>
      <c r="I59" s="37"/>
    </row>
    <row r="60" spans="2:9" x14ac:dyDescent="0.3">
      <c r="B60" s="542" t="s">
        <v>1674</v>
      </c>
      <c r="C60" s="563"/>
      <c r="D60" s="563"/>
      <c r="E60" s="543"/>
      <c r="F60" s="85" t="s">
        <v>1683</v>
      </c>
      <c r="G60" s="479"/>
      <c r="H60" s="298"/>
      <c r="I60" s="37"/>
    </row>
    <row r="61" spans="2:9" x14ac:dyDescent="0.3">
      <c r="B61" s="575" t="s">
        <v>1675</v>
      </c>
      <c r="C61" s="563"/>
      <c r="D61" s="563"/>
      <c r="E61" s="543"/>
      <c r="F61" s="85" t="s">
        <v>1684</v>
      </c>
      <c r="G61" s="479">
        <v>-103806.95000000001</v>
      </c>
      <c r="H61" s="298" t="s">
        <v>5430</v>
      </c>
      <c r="I61" s="37"/>
    </row>
    <row r="62" spans="2:9" x14ac:dyDescent="0.3">
      <c r="B62" s="178"/>
      <c r="C62" s="567" t="s">
        <v>1840</v>
      </c>
      <c r="D62" s="563"/>
      <c r="E62" s="543"/>
      <c r="F62" s="85" t="s">
        <v>1685</v>
      </c>
      <c r="G62" s="479"/>
      <c r="H62" s="298"/>
      <c r="I62" s="37"/>
    </row>
    <row r="63" spans="2:9" x14ac:dyDescent="0.3">
      <c r="B63" s="178"/>
      <c r="C63" s="181"/>
      <c r="D63" s="563" t="s">
        <v>1841</v>
      </c>
      <c r="E63" s="543"/>
      <c r="F63" s="85" t="s">
        <v>1686</v>
      </c>
      <c r="G63" s="479"/>
      <c r="H63" s="298"/>
      <c r="I63" s="37"/>
    </row>
    <row r="64" spans="2:9" ht="22.2" customHeight="1" x14ac:dyDescent="0.3">
      <c r="B64" s="178"/>
      <c r="C64" s="181"/>
      <c r="D64" s="563" t="s">
        <v>1842</v>
      </c>
      <c r="E64" s="543"/>
      <c r="F64" s="85" t="s">
        <v>1687</v>
      </c>
      <c r="G64" s="479"/>
      <c r="H64" s="298"/>
      <c r="I64" s="37"/>
    </row>
    <row r="65" spans="2:9" ht="28.95" customHeight="1" x14ac:dyDescent="0.3">
      <c r="B65" s="178"/>
      <c r="C65" s="181"/>
      <c r="D65" s="567" t="s">
        <v>1843</v>
      </c>
      <c r="E65" s="571"/>
      <c r="F65" s="85" t="s">
        <v>1688</v>
      </c>
      <c r="G65" s="479"/>
      <c r="H65" s="298"/>
      <c r="I65" s="37"/>
    </row>
    <row r="66" spans="2:9" x14ac:dyDescent="0.3">
      <c r="B66" s="178"/>
      <c r="C66" s="567" t="s">
        <v>1844</v>
      </c>
      <c r="D66" s="563"/>
      <c r="E66" s="543"/>
      <c r="F66" s="85" t="s">
        <v>1689</v>
      </c>
      <c r="G66" s="479">
        <v>-103806.95000000001</v>
      </c>
      <c r="H66" s="298"/>
      <c r="I66" s="37"/>
    </row>
    <row r="67" spans="2:9" ht="22.2" customHeight="1" x14ac:dyDescent="0.3">
      <c r="B67" s="177"/>
      <c r="C67" s="182"/>
      <c r="D67" s="563" t="s">
        <v>1845</v>
      </c>
      <c r="E67" s="543"/>
      <c r="F67" s="85" t="s">
        <v>1690</v>
      </c>
      <c r="G67" s="479">
        <v>-103806.95000000001</v>
      </c>
      <c r="H67" s="298"/>
      <c r="I67" s="37"/>
    </row>
    <row r="68" spans="2:9" x14ac:dyDescent="0.3">
      <c r="B68" s="542" t="s">
        <v>1676</v>
      </c>
      <c r="C68" s="563"/>
      <c r="D68" s="563"/>
      <c r="E68" s="543"/>
      <c r="F68" s="85" t="s">
        <v>1691</v>
      </c>
      <c r="G68" s="479">
        <v>96988610.789999992</v>
      </c>
      <c r="H68" s="298" t="s">
        <v>5428</v>
      </c>
      <c r="I68" s="37"/>
    </row>
    <row r="69" spans="2:9" x14ac:dyDescent="0.3">
      <c r="B69" s="542" t="s">
        <v>1677</v>
      </c>
      <c r="C69" s="563"/>
      <c r="D69" s="563"/>
      <c r="E69" s="543"/>
      <c r="F69" s="85" t="s">
        <v>1692</v>
      </c>
      <c r="G69" s="479">
        <v>10163470</v>
      </c>
      <c r="H69" s="298" t="s">
        <v>5429</v>
      </c>
      <c r="I69" s="37"/>
    </row>
    <row r="70" spans="2:9" x14ac:dyDescent="0.3">
      <c r="B70" s="575" t="s">
        <v>1678</v>
      </c>
      <c r="C70" s="563"/>
      <c r="D70" s="563"/>
      <c r="E70" s="543"/>
      <c r="F70" s="85" t="s">
        <v>1693</v>
      </c>
      <c r="G70" s="479">
        <v>28723584.959999997</v>
      </c>
      <c r="H70" s="298"/>
      <c r="I70" s="37"/>
    </row>
    <row r="71" spans="2:9" ht="22.2" customHeight="1" x14ac:dyDescent="0.3">
      <c r="B71" s="178"/>
      <c r="C71" s="563" t="s">
        <v>1846</v>
      </c>
      <c r="D71" s="563"/>
      <c r="E71" s="543"/>
      <c r="F71" s="85" t="s">
        <v>1694</v>
      </c>
      <c r="G71" s="479">
        <v>16449605.960000001</v>
      </c>
      <c r="H71" s="478" t="s">
        <v>5409</v>
      </c>
      <c r="I71" s="37"/>
    </row>
    <row r="72" spans="2:9" ht="22.2" customHeight="1" x14ac:dyDescent="0.3">
      <c r="B72" s="177"/>
      <c r="C72" s="563" t="s">
        <v>1847</v>
      </c>
      <c r="D72" s="563"/>
      <c r="E72" s="543"/>
      <c r="F72" s="85" t="s">
        <v>1695</v>
      </c>
      <c r="G72" s="479">
        <f>G70-G71</f>
        <v>12273978.999999996</v>
      </c>
      <c r="H72" s="298"/>
      <c r="I72" s="37"/>
    </row>
    <row r="73" spans="2:9" x14ac:dyDescent="0.3">
      <c r="B73" s="574" t="s">
        <v>1651</v>
      </c>
      <c r="C73" s="565"/>
      <c r="D73" s="565"/>
      <c r="E73" s="566"/>
      <c r="F73" s="85">
        <v>3990</v>
      </c>
      <c r="G73" s="479">
        <v>234542661.47</v>
      </c>
      <c r="H73" s="298"/>
      <c r="I73" s="37"/>
    </row>
    <row r="74" spans="2:9" x14ac:dyDescent="0.3">
      <c r="B74" s="573" t="s">
        <v>1652</v>
      </c>
      <c r="C74" s="565"/>
      <c r="D74" s="565"/>
      <c r="E74" s="566"/>
      <c r="F74" s="85">
        <v>3999</v>
      </c>
      <c r="G74" s="480">
        <f>SUM(G53,G73)</f>
        <v>2702994015.9400005</v>
      </c>
      <c r="H74" s="328"/>
      <c r="I74" s="37"/>
    </row>
  </sheetData>
  <mergeCells count="64">
    <mergeCell ref="B2:H2"/>
    <mergeCell ref="B7:E7"/>
    <mergeCell ref="B8:E8"/>
    <mergeCell ref="B9:E9"/>
    <mergeCell ref="B26:E26"/>
    <mergeCell ref="B29:E29"/>
    <mergeCell ref="B10:E10"/>
    <mergeCell ref="B11:E11"/>
    <mergeCell ref="B12:E12"/>
    <mergeCell ref="B18:E18"/>
    <mergeCell ref="B19:E19"/>
    <mergeCell ref="B32:E32"/>
    <mergeCell ref="B33:E33"/>
    <mergeCell ref="C13:E13"/>
    <mergeCell ref="C17:E17"/>
    <mergeCell ref="C22:E22"/>
    <mergeCell ref="C23:E23"/>
    <mergeCell ref="C24:E24"/>
    <mergeCell ref="C27:E27"/>
    <mergeCell ref="C28:E28"/>
    <mergeCell ref="C30:E30"/>
    <mergeCell ref="C31:E31"/>
    <mergeCell ref="D14:E14"/>
    <mergeCell ref="D15:E15"/>
    <mergeCell ref="B20:E20"/>
    <mergeCell ref="B21:E21"/>
    <mergeCell ref="B25:E25"/>
    <mergeCell ref="B36:E36"/>
    <mergeCell ref="B37:E37"/>
    <mergeCell ref="B38:E38"/>
    <mergeCell ref="C42:E42"/>
    <mergeCell ref="C41:E41"/>
    <mergeCell ref="C40:E40"/>
    <mergeCell ref="C39:E39"/>
    <mergeCell ref="B74:E74"/>
    <mergeCell ref="B73:E73"/>
    <mergeCell ref="B56:E56"/>
    <mergeCell ref="B59:E59"/>
    <mergeCell ref="B60:E60"/>
    <mergeCell ref="B61:E61"/>
    <mergeCell ref="B68:E68"/>
    <mergeCell ref="B69:E69"/>
    <mergeCell ref="B70:E70"/>
    <mergeCell ref="C57:E57"/>
    <mergeCell ref="C58:E58"/>
    <mergeCell ref="C62:E62"/>
    <mergeCell ref="C66:E66"/>
    <mergeCell ref="C71:E71"/>
    <mergeCell ref="C72:E72"/>
    <mergeCell ref="D67:E67"/>
    <mergeCell ref="D65:E65"/>
    <mergeCell ref="D64:E64"/>
    <mergeCell ref="D63:E63"/>
    <mergeCell ref="D44:E44"/>
    <mergeCell ref="D43:E43"/>
    <mergeCell ref="C45:E45"/>
    <mergeCell ref="B48:E48"/>
    <mergeCell ref="B47:E47"/>
    <mergeCell ref="B46:E46"/>
    <mergeCell ref="B53:E53"/>
    <mergeCell ref="B52:E52"/>
    <mergeCell ref="B51:E51"/>
    <mergeCell ref="B50:E50"/>
    <mergeCell ref="B49:E49"/>
  </mergeCells>
  <pageMargins left="0.7" right="0.7" top="0.75" bottom="0.75" header="0.3" footer="0.3"/>
  <pageSetup paperSize="9" scale="60" orientation="landscape" r:id="rId1"/>
  <headerFooter>
    <oddHeader>&amp;CEN
Annex VII</oddHeader>
    <oddFooter>&amp;C&amp;P</oddFooter>
  </headerFooter>
  <ignoredErrors>
    <ignoredError sqref="H43:H44 H57:H61 H68:H71" numberStoredAsText="1"/>
  </ignoredErrors>
  <drawing r:id="rId2"/>
  <legacyDrawing r:id="rId3"/>
  <controls>
    <mc:AlternateContent xmlns:mc="http://schemas.openxmlformats.org/markup-compatibility/2006">
      <mc:Choice Requires="x14">
        <control shapeId="18433" r:id="rId4" name="aguWaterMark">
          <controlPr defaultSize="0" disabled="1" autoLine="0" autoPict="0" r:id="rId5">
            <anchor moveWithCells="1">
              <from>
                <xdr:col>0</xdr:col>
                <xdr:colOff>0</xdr:colOff>
                <xdr:row>0</xdr:row>
                <xdr:rowOff>0</xdr:rowOff>
              </from>
              <to>
                <xdr:col>2</xdr:col>
                <xdr:colOff>350520</xdr:colOff>
                <xdr:row>1</xdr:row>
                <xdr:rowOff>106680</xdr:rowOff>
              </to>
            </anchor>
          </controlPr>
        </control>
      </mc:Choice>
      <mc:Fallback>
        <control shapeId="18433" r:id="rId4" name="aguWaterMark"/>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08EB-246B-46C6-92CE-7DE6A739B9F5}">
  <sheetPr codeName="Sheet5">
    <tabColor theme="0" tint="-4.9989318521683403E-2"/>
    <pageSetUpPr fitToPage="1"/>
  </sheetPr>
  <dimension ref="B1:R73"/>
  <sheetViews>
    <sheetView showGridLines="0" zoomScale="85" zoomScaleNormal="85" zoomScalePageLayoutView="90" workbookViewId="0">
      <pane xSplit="5" ySplit="6" topLeftCell="F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3" width="11.109375" customWidth="1"/>
    <col min="4" max="4" width="55.5546875" customWidth="1"/>
    <col min="5" max="5" width="7.5546875" customWidth="1"/>
    <col min="6" max="6" width="20.109375" customWidth="1"/>
    <col min="7" max="9" width="16.6640625" customWidth="1"/>
    <col min="10" max="10" width="16.44140625" customWidth="1"/>
    <col min="11" max="11" width="16.6640625" customWidth="1"/>
  </cols>
  <sheetData>
    <row r="1" spans="2:18" ht="10.199999999999999" customHeight="1" x14ac:dyDescent="0.3"/>
    <row r="2" spans="2:18" ht="27.9" customHeight="1" x14ac:dyDescent="0.3">
      <c r="B2" s="544" t="s">
        <v>934</v>
      </c>
      <c r="C2" s="544"/>
      <c r="D2" s="544"/>
      <c r="E2" s="544"/>
      <c r="F2" s="544"/>
      <c r="G2" s="430"/>
      <c r="H2" s="430"/>
      <c r="I2" s="430"/>
      <c r="J2" s="430"/>
      <c r="K2" s="430"/>
    </row>
    <row r="3" spans="2:18" ht="14.4" customHeight="1" x14ac:dyDescent="0.3">
      <c r="B3" s="129" t="s">
        <v>1991</v>
      </c>
      <c r="C3" s="129"/>
      <c r="D3" s="129"/>
    </row>
    <row r="5" spans="2:18" ht="27" customHeight="1" x14ac:dyDescent="0.3">
      <c r="B5" s="431"/>
      <c r="C5" s="432"/>
      <c r="D5" s="432"/>
      <c r="E5" s="433"/>
      <c r="F5" s="581" t="s">
        <v>846</v>
      </c>
      <c r="G5" s="582"/>
      <c r="H5" s="582"/>
      <c r="I5" s="582"/>
      <c r="J5" s="582"/>
      <c r="K5" s="582"/>
    </row>
    <row r="6" spans="2:18" x14ac:dyDescent="0.3">
      <c r="B6" s="434"/>
      <c r="C6" s="435"/>
      <c r="D6" s="435"/>
      <c r="E6" s="445" t="s">
        <v>124</v>
      </c>
      <c r="F6" s="436" t="s">
        <v>210</v>
      </c>
      <c r="G6" s="436" t="s">
        <v>211</v>
      </c>
      <c r="H6" s="436" t="s">
        <v>212</v>
      </c>
      <c r="I6" s="436" t="s">
        <v>231</v>
      </c>
      <c r="J6" s="436" t="s">
        <v>232</v>
      </c>
      <c r="K6" s="436" t="s">
        <v>271</v>
      </c>
    </row>
    <row r="7" spans="2:18" x14ac:dyDescent="0.3">
      <c r="B7" s="576" t="s">
        <v>847</v>
      </c>
      <c r="C7" s="577"/>
      <c r="D7" s="578"/>
      <c r="E7" s="446">
        <v>1</v>
      </c>
      <c r="F7" s="449" t="s">
        <v>5316</v>
      </c>
      <c r="G7" s="448" t="s">
        <v>5316</v>
      </c>
      <c r="H7" s="448" t="s">
        <v>5316</v>
      </c>
      <c r="I7" s="448" t="s">
        <v>5316</v>
      </c>
      <c r="J7" s="448" t="s">
        <v>5316</v>
      </c>
      <c r="K7" s="448" t="s">
        <v>5317</v>
      </c>
      <c r="L7" s="6"/>
      <c r="M7" s="6"/>
      <c r="N7" s="6"/>
      <c r="O7" s="6"/>
      <c r="P7" s="6"/>
      <c r="Q7" s="6"/>
      <c r="R7" s="6"/>
    </row>
    <row r="8" spans="2:18" x14ac:dyDescent="0.3">
      <c r="B8" s="576" t="s">
        <v>848</v>
      </c>
      <c r="C8" s="577"/>
      <c r="D8" s="578"/>
      <c r="E8" s="446">
        <v>2</v>
      </c>
      <c r="F8" s="449" t="s">
        <v>5318</v>
      </c>
      <c r="G8" s="449" t="s">
        <v>5319</v>
      </c>
      <c r="H8" s="449" t="s">
        <v>5320</v>
      </c>
      <c r="I8" s="449" t="s">
        <v>5321</v>
      </c>
      <c r="J8" s="448" t="s">
        <v>5322</v>
      </c>
      <c r="K8" s="449" t="s">
        <v>5323</v>
      </c>
      <c r="L8" s="6"/>
      <c r="M8" s="6"/>
      <c r="N8" s="6"/>
      <c r="O8" s="6"/>
      <c r="P8" s="6"/>
      <c r="Q8" s="6"/>
      <c r="R8" s="6"/>
    </row>
    <row r="9" spans="2:18" x14ac:dyDescent="0.3">
      <c r="B9" s="576" t="s">
        <v>849</v>
      </c>
      <c r="C9" s="577"/>
      <c r="D9" s="578"/>
      <c r="E9" s="446" t="s">
        <v>429</v>
      </c>
      <c r="F9" s="449" t="s">
        <v>5374</v>
      </c>
      <c r="G9" s="449" t="s">
        <v>5374</v>
      </c>
      <c r="H9" s="449" t="s">
        <v>5374</v>
      </c>
      <c r="I9" s="449" t="s">
        <v>5374</v>
      </c>
      <c r="J9" s="449" t="s">
        <v>5374</v>
      </c>
      <c r="K9" s="449" t="s">
        <v>5375</v>
      </c>
      <c r="L9" s="6"/>
      <c r="M9" s="6"/>
      <c r="N9" s="6"/>
      <c r="O9" s="6"/>
      <c r="P9" s="6"/>
      <c r="Q9" s="6"/>
      <c r="R9" s="6"/>
    </row>
    <row r="10" spans="2:18" x14ac:dyDescent="0.3">
      <c r="B10" s="576" t="s">
        <v>850</v>
      </c>
      <c r="C10" s="577"/>
      <c r="D10" s="578"/>
      <c r="E10" s="446">
        <v>3</v>
      </c>
      <c r="F10" s="449" t="s">
        <v>1247</v>
      </c>
      <c r="G10" s="449" t="s">
        <v>1247</v>
      </c>
      <c r="H10" s="449" t="s">
        <v>1247</v>
      </c>
      <c r="I10" s="449" t="s">
        <v>1247</v>
      </c>
      <c r="J10" s="449" t="s">
        <v>1247</v>
      </c>
      <c r="K10" s="450" t="s">
        <v>1369</v>
      </c>
      <c r="L10" s="6"/>
      <c r="M10" s="6"/>
      <c r="N10" s="6"/>
      <c r="O10" s="6"/>
      <c r="P10" s="6"/>
      <c r="Q10" s="6"/>
      <c r="R10" s="6"/>
    </row>
    <row r="11" spans="2:18" x14ac:dyDescent="0.3">
      <c r="B11" s="576" t="s">
        <v>852</v>
      </c>
      <c r="C11" s="577"/>
      <c r="D11" s="578"/>
      <c r="E11" s="446" t="s">
        <v>851</v>
      </c>
      <c r="F11" s="449" t="s">
        <v>1440</v>
      </c>
      <c r="G11" s="451" t="s">
        <v>5376</v>
      </c>
      <c r="H11" s="451" t="s">
        <v>5376</v>
      </c>
      <c r="I11" s="451" t="s">
        <v>5376</v>
      </c>
      <c r="J11" s="451" t="s">
        <v>5376</v>
      </c>
      <c r="K11" s="451" t="s">
        <v>5376</v>
      </c>
      <c r="L11" s="6"/>
      <c r="M11" s="6"/>
      <c r="N11" s="6"/>
      <c r="O11" s="6"/>
      <c r="P11" s="6"/>
      <c r="Q11" s="6"/>
      <c r="R11" s="6"/>
    </row>
    <row r="12" spans="2:18" x14ac:dyDescent="0.3">
      <c r="B12" s="583" t="s">
        <v>853</v>
      </c>
      <c r="C12" s="584"/>
      <c r="D12" s="585"/>
      <c r="E12" s="447"/>
      <c r="F12" s="452"/>
      <c r="G12" s="453"/>
      <c r="H12" s="453"/>
      <c r="I12" s="453"/>
      <c r="J12" s="453"/>
      <c r="K12" s="453"/>
      <c r="L12" s="6"/>
      <c r="M12" s="6"/>
      <c r="N12" s="6"/>
      <c r="O12" s="6"/>
      <c r="P12" s="6"/>
      <c r="Q12" s="6"/>
      <c r="R12" s="6"/>
    </row>
    <row r="13" spans="2:18" x14ac:dyDescent="0.3">
      <c r="B13" s="440"/>
      <c r="C13" s="577" t="s">
        <v>1848</v>
      </c>
      <c r="D13" s="578"/>
      <c r="E13" s="446">
        <v>4</v>
      </c>
      <c r="F13" s="449" t="s">
        <v>5324</v>
      </c>
      <c r="G13" s="448" t="s">
        <v>5325</v>
      </c>
      <c r="H13" s="450" t="s">
        <v>5325</v>
      </c>
      <c r="I13" s="450" t="s">
        <v>5326</v>
      </c>
      <c r="J13" s="450" t="s">
        <v>5326</v>
      </c>
      <c r="K13" s="450" t="s">
        <v>5325</v>
      </c>
      <c r="L13" s="6"/>
      <c r="M13" s="6"/>
      <c r="N13" s="6"/>
      <c r="O13" s="6"/>
      <c r="P13" s="6"/>
      <c r="Q13" s="6"/>
      <c r="R13" s="6"/>
    </row>
    <row r="14" spans="2:18" x14ac:dyDescent="0.3">
      <c r="B14" s="440"/>
      <c r="C14" s="577" t="s">
        <v>1849</v>
      </c>
      <c r="D14" s="578"/>
      <c r="E14" s="446">
        <v>5</v>
      </c>
      <c r="F14" s="449" t="s">
        <v>5324</v>
      </c>
      <c r="G14" s="449" t="s">
        <v>5325</v>
      </c>
      <c r="H14" s="450" t="s">
        <v>5325</v>
      </c>
      <c r="I14" s="449" t="s">
        <v>5327</v>
      </c>
      <c r="J14" s="449" t="s">
        <v>5326</v>
      </c>
      <c r="K14" s="449" t="s">
        <v>5325</v>
      </c>
      <c r="L14" s="6"/>
      <c r="M14" s="6"/>
      <c r="N14" s="6"/>
      <c r="O14" s="6"/>
      <c r="P14" s="6"/>
      <c r="Q14" s="6"/>
      <c r="R14" s="6"/>
    </row>
    <row r="15" spans="2:18" ht="27.6" x14ac:dyDescent="0.3">
      <c r="B15" s="440"/>
      <c r="C15" s="577" t="s">
        <v>1850</v>
      </c>
      <c r="D15" s="578"/>
      <c r="E15" s="446">
        <v>6</v>
      </c>
      <c r="F15" s="449" t="s">
        <v>5328</v>
      </c>
      <c r="G15" s="449" t="s">
        <v>5328</v>
      </c>
      <c r="H15" s="449" t="s">
        <v>5328</v>
      </c>
      <c r="I15" s="449" t="s">
        <v>5328</v>
      </c>
      <c r="J15" s="449" t="s">
        <v>5328</v>
      </c>
      <c r="K15" s="449" t="s">
        <v>5328</v>
      </c>
      <c r="L15" s="6"/>
      <c r="M15" s="6"/>
      <c r="N15" s="6"/>
      <c r="O15" s="6"/>
      <c r="P15" s="6"/>
      <c r="Q15" s="6"/>
      <c r="R15" s="6"/>
    </row>
    <row r="16" spans="2:18" ht="69" x14ac:dyDescent="0.3">
      <c r="B16" s="441"/>
      <c r="C16" s="577" t="s">
        <v>1851</v>
      </c>
      <c r="D16" s="578"/>
      <c r="E16" s="446">
        <v>7</v>
      </c>
      <c r="F16" s="449" t="s">
        <v>5334</v>
      </c>
      <c r="G16" s="449" t="s">
        <v>5335</v>
      </c>
      <c r="H16" s="449" t="s">
        <v>5335</v>
      </c>
      <c r="I16" s="449" t="s">
        <v>5336</v>
      </c>
      <c r="J16" s="449" t="s">
        <v>5336</v>
      </c>
      <c r="K16" s="449" t="s">
        <v>5337</v>
      </c>
      <c r="L16" s="6"/>
      <c r="M16" s="6"/>
      <c r="N16" s="6"/>
      <c r="O16" s="6"/>
      <c r="P16" s="6"/>
      <c r="Q16" s="6"/>
      <c r="R16" s="6"/>
    </row>
    <row r="17" spans="2:18" ht="30" customHeight="1" x14ac:dyDescent="0.3">
      <c r="B17" s="576" t="s">
        <v>854</v>
      </c>
      <c r="C17" s="577"/>
      <c r="D17" s="578"/>
      <c r="E17" s="446">
        <v>8</v>
      </c>
      <c r="F17" s="449" t="s">
        <v>5373</v>
      </c>
      <c r="G17" s="450" t="s">
        <v>5329</v>
      </c>
      <c r="H17" s="450" t="s">
        <v>5329</v>
      </c>
      <c r="I17" s="450" t="s">
        <v>5330</v>
      </c>
      <c r="J17" s="450" t="s">
        <v>5331</v>
      </c>
      <c r="K17" s="450" t="s">
        <v>5332</v>
      </c>
      <c r="L17" s="6"/>
      <c r="M17" s="6"/>
      <c r="N17" s="6"/>
      <c r="O17" s="6"/>
      <c r="P17" s="6"/>
      <c r="Q17" s="6"/>
      <c r="R17" s="6"/>
    </row>
    <row r="18" spans="2:18" ht="41.4" x14ac:dyDescent="0.3">
      <c r="B18" s="576" t="s">
        <v>855</v>
      </c>
      <c r="C18" s="577"/>
      <c r="D18" s="578"/>
      <c r="E18" s="446">
        <v>9</v>
      </c>
      <c r="F18" s="449" t="s">
        <v>5378</v>
      </c>
      <c r="G18" s="449" t="s">
        <v>5329</v>
      </c>
      <c r="H18" s="449" t="s">
        <v>5329</v>
      </c>
      <c r="I18" s="449" t="s">
        <v>5333</v>
      </c>
      <c r="J18" s="449" t="s">
        <v>5331</v>
      </c>
      <c r="K18" s="449" t="s">
        <v>5332</v>
      </c>
      <c r="L18" s="6"/>
      <c r="M18" s="6"/>
      <c r="N18" s="6"/>
      <c r="O18" s="6"/>
      <c r="P18" s="6"/>
      <c r="Q18" s="6"/>
      <c r="R18" s="6"/>
    </row>
    <row r="19" spans="2:18" x14ac:dyDescent="0.3">
      <c r="B19" s="576" t="s">
        <v>856</v>
      </c>
      <c r="C19" s="577"/>
      <c r="D19" s="578"/>
      <c r="E19" s="446" t="s">
        <v>1020</v>
      </c>
      <c r="F19" s="449" t="s">
        <v>5373</v>
      </c>
      <c r="G19" s="454" t="s">
        <v>5338</v>
      </c>
      <c r="H19" s="450" t="s">
        <v>5338</v>
      </c>
      <c r="I19" s="450" t="s">
        <v>5338</v>
      </c>
      <c r="J19" s="450" t="s">
        <v>5338</v>
      </c>
      <c r="K19" s="450" t="s">
        <v>5338</v>
      </c>
      <c r="L19" s="6"/>
      <c r="M19" s="6"/>
      <c r="N19" s="6"/>
      <c r="O19" s="6"/>
      <c r="P19" s="6"/>
      <c r="Q19" s="6"/>
      <c r="R19" s="6"/>
    </row>
    <row r="20" spans="2:18" x14ac:dyDescent="0.3">
      <c r="B20" s="576" t="s">
        <v>857</v>
      </c>
      <c r="C20" s="577"/>
      <c r="D20" s="578"/>
      <c r="E20" s="446" t="s">
        <v>1065</v>
      </c>
      <c r="F20" s="449" t="s">
        <v>962</v>
      </c>
      <c r="G20" s="450" t="s">
        <v>5338</v>
      </c>
      <c r="H20" s="450" t="s">
        <v>5338</v>
      </c>
      <c r="I20" s="450" t="s">
        <v>5338</v>
      </c>
      <c r="J20" s="450" t="s">
        <v>5338</v>
      </c>
      <c r="K20" s="450" t="s">
        <v>5338</v>
      </c>
      <c r="L20" s="6"/>
      <c r="M20" s="6"/>
      <c r="N20" s="6"/>
      <c r="O20" s="6"/>
      <c r="P20" s="6"/>
      <c r="Q20" s="6"/>
      <c r="R20" s="6"/>
    </row>
    <row r="21" spans="2:18" ht="27.6" x14ac:dyDescent="0.3">
      <c r="B21" s="576" t="s">
        <v>858</v>
      </c>
      <c r="C21" s="577"/>
      <c r="D21" s="578"/>
      <c r="E21" s="446">
        <v>10</v>
      </c>
      <c r="F21" s="449" t="s">
        <v>5339</v>
      </c>
      <c r="G21" s="449" t="s">
        <v>5340</v>
      </c>
      <c r="H21" s="449" t="s">
        <v>5340</v>
      </c>
      <c r="I21" s="449" t="s">
        <v>5340</v>
      </c>
      <c r="J21" s="449" t="s">
        <v>5340</v>
      </c>
      <c r="K21" s="449" t="s">
        <v>5340</v>
      </c>
      <c r="L21" s="6"/>
      <c r="M21" s="6"/>
      <c r="N21" s="6"/>
      <c r="O21" s="6"/>
      <c r="P21" s="6"/>
      <c r="Q21" s="6"/>
      <c r="R21" s="6"/>
    </row>
    <row r="22" spans="2:18" x14ac:dyDescent="0.3">
      <c r="B22" s="576" t="s">
        <v>859</v>
      </c>
      <c r="C22" s="577"/>
      <c r="D22" s="578"/>
      <c r="E22" s="446">
        <v>11</v>
      </c>
      <c r="F22" s="455">
        <v>36360</v>
      </c>
      <c r="G22" s="455">
        <v>44286</v>
      </c>
      <c r="H22" s="456">
        <v>44634</v>
      </c>
      <c r="I22" s="455">
        <v>44739</v>
      </c>
      <c r="J22" s="455">
        <v>45187</v>
      </c>
      <c r="K22" s="455">
        <v>45351</v>
      </c>
      <c r="L22" s="6"/>
      <c r="M22" s="6"/>
      <c r="N22" s="6"/>
      <c r="O22" s="6"/>
      <c r="P22" s="6"/>
      <c r="Q22" s="6"/>
      <c r="R22" s="6"/>
    </row>
    <row r="23" spans="2:18" x14ac:dyDescent="0.3">
      <c r="B23" s="576" t="s">
        <v>860</v>
      </c>
      <c r="C23" s="577"/>
      <c r="D23" s="578"/>
      <c r="E23" s="446">
        <v>12</v>
      </c>
      <c r="F23" s="449" t="s">
        <v>5341</v>
      </c>
      <c r="G23" s="449" t="s">
        <v>5342</v>
      </c>
      <c r="H23" s="450" t="s">
        <v>5342</v>
      </c>
      <c r="I23" s="449" t="s">
        <v>5341</v>
      </c>
      <c r="J23" s="450" t="s">
        <v>5341</v>
      </c>
      <c r="K23" s="450" t="s">
        <v>5342</v>
      </c>
      <c r="L23" s="6"/>
      <c r="M23" s="6"/>
      <c r="N23" s="6"/>
      <c r="O23" s="6"/>
      <c r="P23" s="6"/>
      <c r="Q23" s="6"/>
      <c r="R23" s="6"/>
    </row>
    <row r="24" spans="2:18" x14ac:dyDescent="0.3">
      <c r="B24" s="441"/>
      <c r="C24" s="577" t="s">
        <v>1852</v>
      </c>
      <c r="D24" s="578"/>
      <c r="E24" s="446">
        <v>13</v>
      </c>
      <c r="F24" s="449" t="s">
        <v>659</v>
      </c>
      <c r="G24" s="455">
        <v>47938</v>
      </c>
      <c r="H24" s="455">
        <v>48283</v>
      </c>
      <c r="I24" s="449" t="s">
        <v>5343</v>
      </c>
      <c r="J24" s="449" t="s">
        <v>5343</v>
      </c>
      <c r="K24" s="455">
        <v>49003</v>
      </c>
      <c r="L24" s="6"/>
      <c r="M24" s="6"/>
      <c r="N24" s="6"/>
      <c r="O24" s="6"/>
      <c r="P24" s="6"/>
      <c r="Q24" s="6"/>
      <c r="R24" s="6"/>
    </row>
    <row r="25" spans="2:18" x14ac:dyDescent="0.3">
      <c r="B25" s="576" t="s">
        <v>861</v>
      </c>
      <c r="C25" s="577"/>
      <c r="D25" s="578"/>
      <c r="E25" s="446">
        <v>14</v>
      </c>
      <c r="F25" s="449" t="s">
        <v>5344</v>
      </c>
      <c r="G25" s="450" t="s">
        <v>5345</v>
      </c>
      <c r="H25" s="450" t="s">
        <v>5345</v>
      </c>
      <c r="I25" s="450" t="s">
        <v>5345</v>
      </c>
      <c r="J25" s="450" t="s">
        <v>5345</v>
      </c>
      <c r="K25" s="450" t="s">
        <v>5345</v>
      </c>
      <c r="L25" s="6"/>
      <c r="M25" s="6"/>
      <c r="N25" s="6"/>
      <c r="O25" s="6"/>
      <c r="P25" s="6"/>
      <c r="Q25" s="6"/>
      <c r="R25" s="6"/>
    </row>
    <row r="26" spans="2:18" ht="41.4" x14ac:dyDescent="0.3">
      <c r="B26" s="440"/>
      <c r="C26" s="577" t="s">
        <v>1853</v>
      </c>
      <c r="D26" s="578"/>
      <c r="E26" s="446">
        <v>15</v>
      </c>
      <c r="F26" s="449" t="s">
        <v>962</v>
      </c>
      <c r="G26" s="449" t="s">
        <v>5346</v>
      </c>
      <c r="H26" s="449" t="s">
        <v>5347</v>
      </c>
      <c r="I26" s="449" t="s">
        <v>5348</v>
      </c>
      <c r="J26" s="449" t="s">
        <v>5349</v>
      </c>
      <c r="K26" s="449" t="s">
        <v>5350</v>
      </c>
      <c r="L26" s="6"/>
      <c r="M26" s="6"/>
      <c r="N26" s="6"/>
      <c r="O26" s="6"/>
      <c r="P26" s="6"/>
      <c r="Q26" s="6"/>
      <c r="R26" s="6"/>
    </row>
    <row r="27" spans="2:18" ht="27.6" x14ac:dyDescent="0.3">
      <c r="B27" s="441"/>
      <c r="C27" s="577" t="s">
        <v>1854</v>
      </c>
      <c r="D27" s="578"/>
      <c r="E27" s="446">
        <v>16</v>
      </c>
      <c r="F27" s="449" t="s">
        <v>962</v>
      </c>
      <c r="G27" s="449" t="s">
        <v>5351</v>
      </c>
      <c r="H27" s="449" t="s">
        <v>5352</v>
      </c>
      <c r="I27" s="449" t="s">
        <v>5353</v>
      </c>
      <c r="J27" s="449" t="s">
        <v>5351</v>
      </c>
      <c r="K27" s="449" t="s">
        <v>5354</v>
      </c>
      <c r="L27" s="6"/>
      <c r="M27" s="6"/>
      <c r="N27" s="6"/>
      <c r="O27" s="6"/>
      <c r="P27" s="6"/>
      <c r="Q27" s="6"/>
      <c r="R27" s="6"/>
    </row>
    <row r="28" spans="2:18" x14ac:dyDescent="0.3">
      <c r="B28" s="583" t="s">
        <v>862</v>
      </c>
      <c r="C28" s="584"/>
      <c r="D28" s="585"/>
      <c r="E28" s="442"/>
      <c r="F28" s="457"/>
      <c r="G28" s="458"/>
      <c r="H28" s="458"/>
      <c r="I28" s="458"/>
      <c r="J28" s="458"/>
      <c r="K28" s="458"/>
      <c r="L28" s="6"/>
      <c r="M28" s="6"/>
      <c r="N28" s="6"/>
      <c r="O28" s="6"/>
      <c r="P28" s="6"/>
      <c r="Q28" s="6"/>
      <c r="R28" s="6"/>
    </row>
    <row r="29" spans="2:18" x14ac:dyDescent="0.3">
      <c r="B29" s="576" t="s">
        <v>863</v>
      </c>
      <c r="C29" s="577"/>
      <c r="D29" s="578"/>
      <c r="E29" s="446">
        <v>17</v>
      </c>
      <c r="F29" s="449" t="s">
        <v>5355</v>
      </c>
      <c r="G29" s="448" t="s">
        <v>5355</v>
      </c>
      <c r="H29" s="448" t="s">
        <v>5355</v>
      </c>
      <c r="I29" s="448" t="s">
        <v>5355</v>
      </c>
      <c r="J29" s="448" t="s">
        <v>5355</v>
      </c>
      <c r="K29" s="448" t="s">
        <v>5355</v>
      </c>
      <c r="L29" s="6"/>
      <c r="M29" s="6"/>
      <c r="N29" s="6"/>
      <c r="O29" s="6"/>
      <c r="P29" s="6"/>
      <c r="Q29" s="6"/>
      <c r="R29" s="6"/>
    </row>
    <row r="30" spans="2:18" ht="27.6" x14ac:dyDescent="0.3">
      <c r="B30" s="576" t="s">
        <v>864</v>
      </c>
      <c r="C30" s="577"/>
      <c r="D30" s="578"/>
      <c r="E30" s="446">
        <v>18</v>
      </c>
      <c r="F30" s="449" t="s">
        <v>962</v>
      </c>
      <c r="G30" s="449" t="s">
        <v>5356</v>
      </c>
      <c r="H30" s="449" t="s">
        <v>5357</v>
      </c>
      <c r="I30" s="449" t="s">
        <v>5358</v>
      </c>
      <c r="J30" s="449" t="s">
        <v>5359</v>
      </c>
      <c r="K30" s="449" t="s">
        <v>5360</v>
      </c>
      <c r="L30" s="6"/>
      <c r="M30" s="6"/>
      <c r="N30" s="6"/>
      <c r="O30" s="6"/>
      <c r="P30" s="6"/>
      <c r="Q30" s="6"/>
      <c r="R30" s="6"/>
    </row>
    <row r="31" spans="2:18" x14ac:dyDescent="0.3">
      <c r="B31" s="576" t="s">
        <v>865</v>
      </c>
      <c r="C31" s="577"/>
      <c r="D31" s="578"/>
      <c r="E31" s="446">
        <v>19</v>
      </c>
      <c r="F31" s="449" t="s">
        <v>5361</v>
      </c>
      <c r="G31" s="449" t="s">
        <v>962</v>
      </c>
      <c r="H31" s="448" t="s">
        <v>962</v>
      </c>
      <c r="I31" s="448" t="s">
        <v>962</v>
      </c>
      <c r="J31" s="448" t="s">
        <v>962</v>
      </c>
      <c r="K31" s="448" t="s">
        <v>962</v>
      </c>
      <c r="L31" s="6"/>
      <c r="M31" s="6"/>
      <c r="N31" s="6"/>
      <c r="O31" s="6"/>
      <c r="P31" s="6"/>
      <c r="Q31" s="6"/>
      <c r="R31" s="6"/>
    </row>
    <row r="32" spans="2:18" x14ac:dyDescent="0.3">
      <c r="B32" s="440"/>
      <c r="C32" s="577" t="s">
        <v>1855</v>
      </c>
      <c r="D32" s="578"/>
      <c r="E32" s="446" t="s">
        <v>1053</v>
      </c>
      <c r="F32" s="449" t="s">
        <v>5363</v>
      </c>
      <c r="G32" s="449" t="s">
        <v>5362</v>
      </c>
      <c r="H32" s="448" t="s">
        <v>5362</v>
      </c>
      <c r="I32" s="448" t="s">
        <v>5362</v>
      </c>
      <c r="J32" s="448" t="s">
        <v>5362</v>
      </c>
      <c r="K32" s="448" t="s">
        <v>5362</v>
      </c>
      <c r="L32" s="6"/>
      <c r="M32" s="6"/>
      <c r="N32" s="6"/>
      <c r="O32" s="6"/>
      <c r="P32" s="6"/>
      <c r="Q32" s="6"/>
      <c r="R32" s="6"/>
    </row>
    <row r="33" spans="2:18" x14ac:dyDescent="0.3">
      <c r="B33" s="440"/>
      <c r="C33" s="577" t="s">
        <v>1856</v>
      </c>
      <c r="D33" s="578"/>
      <c r="E33" s="446" t="s">
        <v>1054</v>
      </c>
      <c r="F33" s="449" t="s">
        <v>5363</v>
      </c>
      <c r="G33" s="449" t="s">
        <v>5362</v>
      </c>
      <c r="H33" s="449" t="s">
        <v>5362</v>
      </c>
      <c r="I33" s="449" t="s">
        <v>5362</v>
      </c>
      <c r="J33" s="449" t="s">
        <v>5362</v>
      </c>
      <c r="K33" s="449" t="s">
        <v>5362</v>
      </c>
      <c r="L33" s="6"/>
      <c r="M33" s="6"/>
      <c r="N33" s="6"/>
      <c r="O33" s="6"/>
      <c r="P33" s="6"/>
      <c r="Q33" s="6"/>
      <c r="R33" s="6"/>
    </row>
    <row r="34" spans="2:18" x14ac:dyDescent="0.3">
      <c r="B34" s="440"/>
      <c r="C34" s="577" t="s">
        <v>1857</v>
      </c>
      <c r="D34" s="578"/>
      <c r="E34" s="446">
        <v>21</v>
      </c>
      <c r="F34" s="449" t="s">
        <v>962</v>
      </c>
      <c r="G34" s="448" t="s">
        <v>5361</v>
      </c>
      <c r="H34" s="448" t="s">
        <v>5361</v>
      </c>
      <c r="I34" s="448" t="s">
        <v>5361</v>
      </c>
      <c r="J34" s="448" t="s">
        <v>5361</v>
      </c>
      <c r="K34" s="448" t="s">
        <v>5361</v>
      </c>
      <c r="L34" s="6"/>
      <c r="M34" s="6"/>
      <c r="N34" s="6"/>
      <c r="O34" s="6"/>
      <c r="P34" s="6"/>
      <c r="Q34" s="6"/>
      <c r="R34" s="6"/>
    </row>
    <row r="35" spans="2:18" x14ac:dyDescent="0.3">
      <c r="B35" s="441"/>
      <c r="C35" s="577" t="s">
        <v>1858</v>
      </c>
      <c r="D35" s="578"/>
      <c r="E35" s="446">
        <v>22</v>
      </c>
      <c r="F35" s="449" t="s">
        <v>5364</v>
      </c>
      <c r="G35" s="448" t="s">
        <v>5364</v>
      </c>
      <c r="H35" s="448" t="s">
        <v>5364</v>
      </c>
      <c r="I35" s="448" t="s">
        <v>5364</v>
      </c>
      <c r="J35" s="448" t="s">
        <v>5364</v>
      </c>
      <c r="K35" s="448" t="s">
        <v>5364</v>
      </c>
      <c r="L35" s="6"/>
      <c r="M35" s="6"/>
      <c r="N35" s="6"/>
      <c r="O35" s="6"/>
      <c r="P35" s="6"/>
      <c r="Q35" s="6"/>
      <c r="R35" s="6"/>
    </row>
    <row r="36" spans="2:18" x14ac:dyDescent="0.3">
      <c r="B36" s="576" t="s">
        <v>866</v>
      </c>
      <c r="C36" s="577"/>
      <c r="D36" s="578"/>
      <c r="E36" s="446">
        <v>23</v>
      </c>
      <c r="F36" s="449" t="s">
        <v>5365</v>
      </c>
      <c r="G36" s="449" t="s">
        <v>5365</v>
      </c>
      <c r="H36" s="449" t="s">
        <v>5365</v>
      </c>
      <c r="I36" s="449" t="s">
        <v>5365</v>
      </c>
      <c r="J36" s="449" t="s">
        <v>5365</v>
      </c>
      <c r="K36" s="449" t="s">
        <v>5365</v>
      </c>
      <c r="L36" s="6"/>
      <c r="M36" s="6"/>
      <c r="N36" s="6"/>
      <c r="O36" s="6"/>
      <c r="P36" s="6"/>
      <c r="Q36" s="6"/>
      <c r="R36" s="6"/>
    </row>
    <row r="37" spans="2:18" x14ac:dyDescent="0.3">
      <c r="B37" s="440"/>
      <c r="C37" s="577" t="s">
        <v>1859</v>
      </c>
      <c r="D37" s="578"/>
      <c r="E37" s="446">
        <v>24</v>
      </c>
      <c r="F37" s="450" t="s">
        <v>962</v>
      </c>
      <c r="G37" s="450" t="s">
        <v>962</v>
      </c>
      <c r="H37" s="450" t="s">
        <v>962</v>
      </c>
      <c r="I37" s="450" t="s">
        <v>962</v>
      </c>
      <c r="J37" s="450" t="s">
        <v>962</v>
      </c>
      <c r="K37" s="450" t="s">
        <v>962</v>
      </c>
      <c r="L37" s="6"/>
      <c r="M37" s="6"/>
      <c r="N37" s="6"/>
      <c r="O37" s="6"/>
      <c r="P37" s="6"/>
      <c r="Q37" s="6"/>
      <c r="R37" s="6"/>
    </row>
    <row r="38" spans="2:18" x14ac:dyDescent="0.3">
      <c r="B38" s="440"/>
      <c r="C38" s="577" t="s">
        <v>1860</v>
      </c>
      <c r="D38" s="578"/>
      <c r="E38" s="446">
        <v>25</v>
      </c>
      <c r="F38" s="450" t="s">
        <v>962</v>
      </c>
      <c r="G38" s="450" t="s">
        <v>962</v>
      </c>
      <c r="H38" s="450" t="s">
        <v>962</v>
      </c>
      <c r="I38" s="450" t="s">
        <v>962</v>
      </c>
      <c r="J38" s="450" t="s">
        <v>962</v>
      </c>
      <c r="K38" s="450" t="s">
        <v>962</v>
      </c>
      <c r="L38" s="6"/>
      <c r="M38" s="6"/>
      <c r="N38" s="6"/>
      <c r="O38" s="6"/>
      <c r="P38" s="6"/>
      <c r="Q38" s="6"/>
      <c r="R38" s="6"/>
    </row>
    <row r="39" spans="2:18" x14ac:dyDescent="0.3">
      <c r="B39" s="440"/>
      <c r="C39" s="577" t="s">
        <v>1861</v>
      </c>
      <c r="D39" s="578"/>
      <c r="E39" s="446">
        <v>26</v>
      </c>
      <c r="F39" s="450" t="s">
        <v>962</v>
      </c>
      <c r="G39" s="450" t="s">
        <v>962</v>
      </c>
      <c r="H39" s="450" t="s">
        <v>962</v>
      </c>
      <c r="I39" s="450" t="s">
        <v>962</v>
      </c>
      <c r="J39" s="450" t="s">
        <v>962</v>
      </c>
      <c r="K39" s="450" t="s">
        <v>962</v>
      </c>
      <c r="L39" s="6"/>
      <c r="M39" s="6"/>
      <c r="N39" s="6"/>
      <c r="O39" s="6"/>
      <c r="P39" s="6"/>
      <c r="Q39" s="6"/>
      <c r="R39" s="6"/>
    </row>
    <row r="40" spans="2:18" x14ac:dyDescent="0.3">
      <c r="B40" s="440"/>
      <c r="C40" s="577" t="s">
        <v>1862</v>
      </c>
      <c r="D40" s="578"/>
      <c r="E40" s="446">
        <v>27</v>
      </c>
      <c r="F40" s="450" t="s">
        <v>962</v>
      </c>
      <c r="G40" s="450" t="s">
        <v>962</v>
      </c>
      <c r="H40" s="450" t="s">
        <v>962</v>
      </c>
      <c r="I40" s="450" t="s">
        <v>962</v>
      </c>
      <c r="J40" s="450" t="s">
        <v>962</v>
      </c>
      <c r="K40" s="450" t="s">
        <v>962</v>
      </c>
      <c r="L40" s="6"/>
      <c r="M40" s="6"/>
      <c r="N40" s="6"/>
      <c r="O40" s="6"/>
      <c r="P40" s="6"/>
      <c r="Q40" s="6"/>
      <c r="R40" s="6"/>
    </row>
    <row r="41" spans="2:18" x14ac:dyDescent="0.3">
      <c r="B41" s="440"/>
      <c r="C41" s="577" t="s">
        <v>1863</v>
      </c>
      <c r="D41" s="578"/>
      <c r="E41" s="446">
        <v>28</v>
      </c>
      <c r="F41" s="450" t="s">
        <v>962</v>
      </c>
      <c r="G41" s="450" t="s">
        <v>962</v>
      </c>
      <c r="H41" s="450" t="s">
        <v>962</v>
      </c>
      <c r="I41" s="450" t="s">
        <v>962</v>
      </c>
      <c r="J41" s="450" t="s">
        <v>962</v>
      </c>
      <c r="K41" s="450" t="s">
        <v>962</v>
      </c>
      <c r="L41" s="6"/>
      <c r="M41" s="6"/>
      <c r="N41" s="6"/>
      <c r="O41" s="6"/>
      <c r="P41" s="6"/>
      <c r="Q41" s="6"/>
      <c r="R41" s="6"/>
    </row>
    <row r="42" spans="2:18" x14ac:dyDescent="0.3">
      <c r="B42" s="441"/>
      <c r="C42" s="577" t="s">
        <v>1864</v>
      </c>
      <c r="D42" s="578"/>
      <c r="E42" s="446">
        <v>29</v>
      </c>
      <c r="F42" s="450" t="s">
        <v>962</v>
      </c>
      <c r="G42" s="450" t="s">
        <v>962</v>
      </c>
      <c r="H42" s="450" t="s">
        <v>962</v>
      </c>
      <c r="I42" s="450" t="s">
        <v>962</v>
      </c>
      <c r="J42" s="450" t="s">
        <v>962</v>
      </c>
      <c r="K42" s="450" t="s">
        <v>962</v>
      </c>
      <c r="L42" s="6"/>
      <c r="M42" s="6"/>
      <c r="N42" s="6"/>
      <c r="O42" s="6"/>
      <c r="P42" s="6"/>
      <c r="Q42" s="6"/>
      <c r="R42" s="6"/>
    </row>
    <row r="43" spans="2:18" x14ac:dyDescent="0.3">
      <c r="B43" s="576" t="s">
        <v>867</v>
      </c>
      <c r="C43" s="577"/>
      <c r="D43" s="578"/>
      <c r="E43" s="446">
        <v>30</v>
      </c>
      <c r="F43" s="449" t="s">
        <v>5344</v>
      </c>
      <c r="G43" s="448" t="s">
        <v>5361</v>
      </c>
      <c r="H43" s="448" t="s">
        <v>5361</v>
      </c>
      <c r="I43" s="448" t="s">
        <v>5345</v>
      </c>
      <c r="J43" s="448" t="s">
        <v>5345</v>
      </c>
      <c r="K43" s="448" t="s">
        <v>5361</v>
      </c>
      <c r="L43" s="6"/>
      <c r="M43" s="6"/>
      <c r="N43" s="6"/>
      <c r="O43" s="6"/>
      <c r="P43" s="6"/>
      <c r="Q43" s="6"/>
      <c r="R43" s="6"/>
    </row>
    <row r="44" spans="2:18" ht="69" x14ac:dyDescent="0.3">
      <c r="B44" s="440"/>
      <c r="C44" s="577" t="s">
        <v>1865</v>
      </c>
      <c r="D44" s="578"/>
      <c r="E44" s="446">
        <v>31</v>
      </c>
      <c r="F44" s="448" t="s">
        <v>962</v>
      </c>
      <c r="G44" s="448" t="s">
        <v>962</v>
      </c>
      <c r="H44" s="449" t="s">
        <v>962</v>
      </c>
      <c r="I44" s="449" t="s">
        <v>5366</v>
      </c>
      <c r="J44" s="449" t="s">
        <v>5366</v>
      </c>
      <c r="K44" s="448" t="s">
        <v>962</v>
      </c>
      <c r="L44" s="6"/>
      <c r="M44" s="6"/>
      <c r="N44" s="6"/>
      <c r="O44" s="6"/>
      <c r="P44" s="6"/>
      <c r="Q44" s="6"/>
      <c r="R44" s="6"/>
    </row>
    <row r="45" spans="2:18" ht="27.6" x14ac:dyDescent="0.3">
      <c r="B45" s="440"/>
      <c r="C45" s="577" t="s">
        <v>1866</v>
      </c>
      <c r="D45" s="578"/>
      <c r="E45" s="446">
        <v>32</v>
      </c>
      <c r="F45" s="449" t="s">
        <v>962</v>
      </c>
      <c r="G45" s="448" t="s">
        <v>962</v>
      </c>
      <c r="H45" s="449" t="s">
        <v>962</v>
      </c>
      <c r="I45" s="449" t="s">
        <v>5367</v>
      </c>
      <c r="J45" s="449" t="s">
        <v>5367</v>
      </c>
      <c r="K45" s="449" t="s">
        <v>962</v>
      </c>
      <c r="L45" s="6"/>
      <c r="M45" s="6"/>
      <c r="N45" s="6"/>
      <c r="O45" s="6"/>
      <c r="P45" s="6"/>
      <c r="Q45" s="6"/>
      <c r="R45" s="6"/>
    </row>
    <row r="46" spans="2:18" x14ac:dyDescent="0.3">
      <c r="B46" s="440"/>
      <c r="C46" s="580" t="s">
        <v>1867</v>
      </c>
      <c r="D46" s="578"/>
      <c r="E46" s="446">
        <v>33</v>
      </c>
      <c r="F46" s="449" t="s">
        <v>962</v>
      </c>
      <c r="G46" s="448" t="s">
        <v>962</v>
      </c>
      <c r="H46" s="448" t="s">
        <v>962</v>
      </c>
      <c r="I46" s="449" t="s">
        <v>5368</v>
      </c>
      <c r="J46" s="449" t="s">
        <v>5368</v>
      </c>
      <c r="K46" s="448" t="s">
        <v>962</v>
      </c>
      <c r="L46" s="6"/>
      <c r="M46" s="6"/>
      <c r="N46" s="6"/>
      <c r="O46" s="6"/>
      <c r="P46" s="6"/>
      <c r="Q46" s="6"/>
      <c r="R46" s="6"/>
    </row>
    <row r="47" spans="2:18" ht="41.4" x14ac:dyDescent="0.3">
      <c r="B47" s="441"/>
      <c r="C47" s="443"/>
      <c r="D47" s="439" t="s">
        <v>1868</v>
      </c>
      <c r="E47" s="446">
        <v>34</v>
      </c>
      <c r="F47" s="449" t="s">
        <v>962</v>
      </c>
      <c r="G47" s="449" t="s">
        <v>962</v>
      </c>
      <c r="H47" s="448" t="s">
        <v>962</v>
      </c>
      <c r="I47" s="449" t="s">
        <v>5369</v>
      </c>
      <c r="J47" s="449" t="s">
        <v>5369</v>
      </c>
      <c r="K47" s="449" t="s">
        <v>962</v>
      </c>
      <c r="L47" s="6"/>
      <c r="M47" s="6"/>
      <c r="N47" s="6"/>
      <c r="O47" s="6"/>
      <c r="P47" s="6"/>
      <c r="Q47" s="6"/>
      <c r="R47" s="6"/>
    </row>
    <row r="48" spans="2:18" ht="27.6" x14ac:dyDescent="0.3">
      <c r="B48" s="576" t="s">
        <v>869</v>
      </c>
      <c r="C48" s="577"/>
      <c r="D48" s="578"/>
      <c r="E48" s="446" t="s">
        <v>868</v>
      </c>
      <c r="F48" s="449" t="s">
        <v>5377</v>
      </c>
      <c r="G48" s="449" t="s">
        <v>5377</v>
      </c>
      <c r="H48" s="449" t="s">
        <v>5377</v>
      </c>
      <c r="I48" s="449" t="s">
        <v>5377</v>
      </c>
      <c r="J48" s="449" t="s">
        <v>5377</v>
      </c>
      <c r="K48" s="449" t="s">
        <v>5377</v>
      </c>
      <c r="L48" s="6"/>
      <c r="M48" s="6"/>
      <c r="N48" s="6"/>
      <c r="O48" s="6"/>
      <c r="P48" s="6"/>
      <c r="Q48" s="6"/>
      <c r="R48" s="6"/>
    </row>
    <row r="49" spans="2:11" x14ac:dyDescent="0.3">
      <c r="B49" s="576" t="s">
        <v>870</v>
      </c>
      <c r="C49" s="577"/>
      <c r="D49" s="578"/>
      <c r="E49" s="446" t="s">
        <v>1066</v>
      </c>
      <c r="F49" s="449">
        <v>1</v>
      </c>
      <c r="G49" s="449">
        <v>3</v>
      </c>
      <c r="H49" s="449">
        <v>3</v>
      </c>
      <c r="I49" s="449">
        <v>2</v>
      </c>
      <c r="J49" s="449">
        <v>2</v>
      </c>
      <c r="K49" s="449">
        <v>3</v>
      </c>
    </row>
    <row r="50" spans="2:11" ht="27.6" x14ac:dyDescent="0.3">
      <c r="B50" s="576" t="s">
        <v>871</v>
      </c>
      <c r="C50" s="577"/>
      <c r="D50" s="578"/>
      <c r="E50" s="446">
        <v>35</v>
      </c>
      <c r="F50" s="449" t="s">
        <v>5325</v>
      </c>
      <c r="G50" s="449" t="s">
        <v>5370</v>
      </c>
      <c r="H50" s="449" t="s">
        <v>5370</v>
      </c>
      <c r="I50" s="449" t="s">
        <v>5325</v>
      </c>
      <c r="J50" s="448" t="s">
        <v>5325</v>
      </c>
      <c r="K50" s="449" t="s">
        <v>5370</v>
      </c>
    </row>
    <row r="51" spans="2:11" x14ac:dyDescent="0.3">
      <c r="B51" s="576" t="s">
        <v>872</v>
      </c>
      <c r="C51" s="577"/>
      <c r="D51" s="578"/>
      <c r="E51" s="446">
        <v>36</v>
      </c>
      <c r="F51" s="449" t="s">
        <v>5361</v>
      </c>
      <c r="G51" s="448" t="s">
        <v>5361</v>
      </c>
      <c r="H51" s="448" t="s">
        <v>5361</v>
      </c>
      <c r="I51" s="448" t="s">
        <v>5361</v>
      </c>
      <c r="J51" s="448" t="s">
        <v>5361</v>
      </c>
      <c r="K51" s="448" t="s">
        <v>5361</v>
      </c>
    </row>
    <row r="52" spans="2:11" x14ac:dyDescent="0.3">
      <c r="B52" s="576" t="s">
        <v>873</v>
      </c>
      <c r="C52" s="577"/>
      <c r="D52" s="578"/>
      <c r="E52" s="446">
        <v>37</v>
      </c>
      <c r="F52" s="450" t="s">
        <v>962</v>
      </c>
      <c r="G52" s="450" t="s">
        <v>962</v>
      </c>
      <c r="H52" s="450" t="s">
        <v>962</v>
      </c>
      <c r="I52" s="450" t="s">
        <v>962</v>
      </c>
      <c r="J52" s="450" t="s">
        <v>962</v>
      </c>
      <c r="K52" s="450" t="s">
        <v>962</v>
      </c>
    </row>
    <row r="53" spans="2:11" x14ac:dyDescent="0.3">
      <c r="B53" s="579" t="s">
        <v>875</v>
      </c>
      <c r="C53" s="577"/>
      <c r="D53" s="578"/>
      <c r="E53" s="446" t="s">
        <v>874</v>
      </c>
      <c r="F53" s="450" t="s">
        <v>962</v>
      </c>
      <c r="G53" s="460" t="s">
        <v>5379</v>
      </c>
      <c r="H53" s="460" t="s">
        <v>5379</v>
      </c>
      <c r="I53" s="460" t="s">
        <v>5379</v>
      </c>
      <c r="J53" s="460" t="s">
        <v>5379</v>
      </c>
      <c r="K53" s="460" t="s">
        <v>5379</v>
      </c>
    </row>
    <row r="54" spans="2:11" ht="14.25" customHeight="1" x14ac:dyDescent="0.3">
      <c r="B54" s="438" t="s">
        <v>876</v>
      </c>
      <c r="C54" s="438"/>
      <c r="D54" s="438"/>
      <c r="E54" s="437"/>
      <c r="F54" s="459"/>
      <c r="G54" s="459"/>
      <c r="H54" s="459"/>
      <c r="I54" s="459"/>
      <c r="J54" s="459"/>
      <c r="K54" s="459"/>
    </row>
    <row r="55" spans="2:11" x14ac:dyDescent="0.3">
      <c r="F55" s="444"/>
      <c r="G55" s="444"/>
      <c r="H55" s="444"/>
      <c r="I55" s="444"/>
      <c r="J55" s="444"/>
      <c r="K55" s="444"/>
    </row>
    <row r="56" spans="2:11" x14ac:dyDescent="0.3">
      <c r="F56" s="444"/>
      <c r="G56" s="444"/>
      <c r="H56" s="444"/>
      <c r="I56" s="444"/>
      <c r="J56" s="444"/>
      <c r="K56" s="444"/>
    </row>
    <row r="57" spans="2:11" x14ac:dyDescent="0.3">
      <c r="F57" s="444"/>
      <c r="G57" s="444"/>
      <c r="H57" s="444"/>
      <c r="I57" s="444"/>
      <c r="J57" s="444"/>
      <c r="K57" s="444"/>
    </row>
    <row r="58" spans="2:11" x14ac:dyDescent="0.3">
      <c r="F58" s="444"/>
      <c r="G58" s="444"/>
      <c r="H58" s="444"/>
      <c r="I58" s="444"/>
      <c r="J58" s="444"/>
      <c r="K58" s="444"/>
    </row>
    <row r="59" spans="2:11" x14ac:dyDescent="0.3">
      <c r="F59" s="444"/>
      <c r="G59" s="444"/>
      <c r="H59" s="444"/>
      <c r="I59" s="444"/>
      <c r="J59" s="444"/>
      <c r="K59" s="444"/>
    </row>
    <row r="60" spans="2:11" x14ac:dyDescent="0.3">
      <c r="F60" s="444"/>
      <c r="G60" s="444"/>
      <c r="H60" s="444"/>
      <c r="I60" s="444"/>
      <c r="J60" s="444"/>
      <c r="K60" s="444"/>
    </row>
    <row r="61" spans="2:11" x14ac:dyDescent="0.3">
      <c r="F61" s="444"/>
      <c r="G61" s="444"/>
      <c r="H61" s="444"/>
      <c r="I61" s="444"/>
      <c r="J61" s="444"/>
      <c r="K61" s="444"/>
    </row>
    <row r="62" spans="2:11" x14ac:dyDescent="0.3">
      <c r="F62" s="444"/>
      <c r="G62" s="444"/>
      <c r="H62" s="444"/>
      <c r="I62" s="444"/>
      <c r="J62" s="444"/>
      <c r="K62" s="444"/>
    </row>
    <row r="63" spans="2:11" x14ac:dyDescent="0.3">
      <c r="F63" s="444"/>
      <c r="G63" s="444"/>
      <c r="H63" s="444"/>
      <c r="I63" s="444"/>
      <c r="J63" s="444"/>
      <c r="K63" s="444"/>
    </row>
    <row r="64" spans="2:11" x14ac:dyDescent="0.3">
      <c r="F64" s="444"/>
      <c r="G64" s="444"/>
      <c r="H64" s="444"/>
      <c r="I64" s="444"/>
      <c r="J64" s="444"/>
      <c r="K64" s="444"/>
    </row>
    <row r="65" spans="6:11" x14ac:dyDescent="0.3">
      <c r="F65" s="444"/>
      <c r="G65" s="444"/>
      <c r="H65" s="444"/>
      <c r="I65" s="444"/>
      <c r="J65" s="444"/>
      <c r="K65" s="444"/>
    </row>
    <row r="66" spans="6:11" x14ac:dyDescent="0.3">
      <c r="F66" s="444"/>
      <c r="G66" s="444"/>
      <c r="H66" s="444"/>
      <c r="I66" s="444"/>
      <c r="J66" s="444"/>
      <c r="K66" s="444"/>
    </row>
    <row r="67" spans="6:11" x14ac:dyDescent="0.3">
      <c r="F67" s="444"/>
      <c r="G67" s="444"/>
      <c r="H67" s="444"/>
      <c r="I67" s="444"/>
      <c r="J67" s="444"/>
      <c r="K67" s="444"/>
    </row>
    <row r="68" spans="6:11" x14ac:dyDescent="0.3">
      <c r="F68" s="444"/>
      <c r="G68" s="444"/>
      <c r="H68" s="444"/>
      <c r="I68" s="444"/>
      <c r="J68" s="444"/>
      <c r="K68" s="444"/>
    </row>
    <row r="69" spans="6:11" x14ac:dyDescent="0.3">
      <c r="F69" s="444"/>
      <c r="G69" s="444"/>
      <c r="H69" s="444"/>
      <c r="I69" s="444"/>
      <c r="J69" s="444"/>
      <c r="K69" s="444"/>
    </row>
    <row r="70" spans="6:11" x14ac:dyDescent="0.3">
      <c r="F70" s="444"/>
      <c r="G70" s="444"/>
      <c r="H70" s="444"/>
      <c r="I70" s="444"/>
      <c r="J70" s="444"/>
      <c r="K70" s="444"/>
    </row>
    <row r="71" spans="6:11" x14ac:dyDescent="0.3">
      <c r="F71" s="444"/>
      <c r="G71" s="444"/>
      <c r="H71" s="444"/>
      <c r="I71" s="444"/>
      <c r="J71" s="444"/>
      <c r="K71" s="444"/>
    </row>
    <row r="72" spans="6:11" x14ac:dyDescent="0.3">
      <c r="F72" s="444"/>
      <c r="G72" s="444"/>
      <c r="H72" s="444"/>
      <c r="I72" s="444"/>
      <c r="J72" s="444"/>
      <c r="K72" s="444"/>
    </row>
    <row r="73" spans="6:11" x14ac:dyDescent="0.3">
      <c r="F73" s="444"/>
      <c r="G73" s="444"/>
      <c r="H73" s="444"/>
      <c r="I73" s="444"/>
      <c r="J73" s="444"/>
      <c r="K73" s="444"/>
    </row>
  </sheetData>
  <mergeCells count="48">
    <mergeCell ref="B11:D11"/>
    <mergeCell ref="B12:D12"/>
    <mergeCell ref="B28:D28"/>
    <mergeCell ref="C13:D13"/>
    <mergeCell ref="C14:D14"/>
    <mergeCell ref="C15:D15"/>
    <mergeCell ref="C16:D16"/>
    <mergeCell ref="C24:D24"/>
    <mergeCell ref="C26:D26"/>
    <mergeCell ref="C27:D27"/>
    <mergeCell ref="B22:D22"/>
    <mergeCell ref="B23:D23"/>
    <mergeCell ref="B25:D25"/>
    <mergeCell ref="B2:F2"/>
    <mergeCell ref="B7:D7"/>
    <mergeCell ref="B8:D8"/>
    <mergeCell ref="B9:D9"/>
    <mergeCell ref="B10:D10"/>
    <mergeCell ref="F5:K5"/>
    <mergeCell ref="C41:D41"/>
    <mergeCell ref="C42:D42"/>
    <mergeCell ref="C32:D32"/>
    <mergeCell ref="C33:D33"/>
    <mergeCell ref="C34:D34"/>
    <mergeCell ref="C35:D35"/>
    <mergeCell ref="C37:D37"/>
    <mergeCell ref="B31:D31"/>
    <mergeCell ref="B36:D36"/>
    <mergeCell ref="C38:D38"/>
    <mergeCell ref="C39:D39"/>
    <mergeCell ref="C40:D40"/>
    <mergeCell ref="B29:D29"/>
    <mergeCell ref="B30:D30"/>
    <mergeCell ref="B17:D17"/>
    <mergeCell ref="B18:D18"/>
    <mergeCell ref="B19:D19"/>
    <mergeCell ref="B20:D20"/>
    <mergeCell ref="B21:D21"/>
    <mergeCell ref="B52:D52"/>
    <mergeCell ref="B53:D53"/>
    <mergeCell ref="B43:D43"/>
    <mergeCell ref="B48:D48"/>
    <mergeCell ref="B49:D49"/>
    <mergeCell ref="B50:D50"/>
    <mergeCell ref="B51:D51"/>
    <mergeCell ref="C44:D44"/>
    <mergeCell ref="C45:D45"/>
    <mergeCell ref="C46:D46"/>
  </mergeCells>
  <hyperlinks>
    <hyperlink ref="G53" r:id="rId1" xr:uid="{9BFA6FC6-ED45-47D8-BF11-FDBB6F07FDBE}"/>
    <hyperlink ref="H53" r:id="rId2" xr:uid="{4F886671-DF76-4855-9596-4FE6F27A690C}"/>
    <hyperlink ref="I53" r:id="rId3" xr:uid="{045327C7-54D9-45EE-A762-3D67730CCFE3}"/>
    <hyperlink ref="J53" r:id="rId4" xr:uid="{B17583A9-F13F-486D-AE06-ADE41272D9BA}"/>
    <hyperlink ref="K53" r:id="rId5" xr:uid="{BA99FFDD-E19E-4B85-84D8-6072E61531A3}"/>
  </hyperlinks>
  <pageMargins left="0.7" right="0.7" top="0.75" bottom="0.75" header="0.3" footer="0.3"/>
  <pageSetup paperSize="9" scale="59" orientation="landscape" r:id="rId6"/>
  <headerFooter>
    <oddHeader>&amp;CEN
Annex VII</oddHeader>
    <oddFooter>&amp;C&amp;P</oddFooter>
  </headerFooter>
  <drawing r:id="rId7"/>
  <legacyDrawing r:id="rId8"/>
  <controls>
    <mc:AlternateContent xmlns:mc="http://schemas.openxmlformats.org/markup-compatibility/2006">
      <mc:Choice Requires="x14">
        <control shapeId="19457" r:id="rId9" name="aguWaterMark">
          <controlPr defaultSize="0" disabled="1" autoLine="0" autoPict="0" r:id="rId10">
            <anchor moveWithCells="1">
              <from>
                <xdr:col>0</xdr:col>
                <xdr:colOff>0</xdr:colOff>
                <xdr:row>0</xdr:row>
                <xdr:rowOff>0</xdr:rowOff>
              </from>
              <to>
                <xdr:col>2</xdr:col>
                <xdr:colOff>350520</xdr:colOff>
                <xdr:row>1</xdr:row>
                <xdr:rowOff>106680</xdr:rowOff>
              </to>
            </anchor>
          </controlPr>
        </control>
      </mc:Choice>
      <mc:Fallback>
        <control shapeId="19457" r:id="rId9" name="aguWaterMark"/>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BD79-47CF-4B30-B1E5-914F02593391}">
  <sheetPr codeName="Sheet100">
    <tabColor theme="0" tint="-4.9989318521683403E-2"/>
  </sheetPr>
  <dimension ref="B1:Q43"/>
  <sheetViews>
    <sheetView showGridLines="0" showRowColHeaders="0" zoomScaleNormal="100" workbookViewId="0">
      <pane xSplit="3" ySplit="9" topLeftCell="D10"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1.44140625" customWidth="1"/>
    <col min="3" max="3" width="5.88671875" customWidth="1"/>
    <col min="4" max="4" width="35.5546875" customWidth="1"/>
    <col min="5" max="17" width="18.5546875" customWidth="1"/>
  </cols>
  <sheetData>
    <row r="1" spans="2:17" ht="10.199999999999999" customHeight="1" x14ac:dyDescent="0.3"/>
    <row r="2" spans="2:17" ht="27.9" customHeight="1" x14ac:dyDescent="0.3">
      <c r="B2" s="544" t="s">
        <v>911</v>
      </c>
      <c r="C2" s="544"/>
      <c r="D2" s="544"/>
      <c r="E2" s="544"/>
      <c r="F2" s="544"/>
      <c r="G2" s="544"/>
      <c r="H2" s="544"/>
      <c r="I2" s="544"/>
      <c r="J2" s="544"/>
      <c r="K2" s="544"/>
      <c r="L2" s="544"/>
      <c r="M2" s="544"/>
      <c r="N2" s="544"/>
      <c r="O2" s="544"/>
      <c r="P2" s="544"/>
      <c r="Q2" s="544"/>
    </row>
    <row r="3" spans="2:17" ht="14.4" customHeight="1" x14ac:dyDescent="0.3">
      <c r="B3" s="129" t="s">
        <v>1991</v>
      </c>
      <c r="C3" s="129"/>
    </row>
    <row r="5" spans="2:17" ht="15.75" customHeight="1" x14ac:dyDescent="0.3">
      <c r="C5" s="98"/>
      <c r="D5" s="586" t="s">
        <v>1611</v>
      </c>
      <c r="E5" s="589" t="s">
        <v>324</v>
      </c>
      <c r="F5" s="590"/>
      <c r="G5" s="589" t="s">
        <v>325</v>
      </c>
      <c r="H5" s="590"/>
      <c r="I5" s="586" t="s">
        <v>326</v>
      </c>
      <c r="J5" s="586" t="s">
        <v>327</v>
      </c>
      <c r="K5" s="589" t="s">
        <v>328</v>
      </c>
      <c r="L5" s="593"/>
      <c r="M5" s="593"/>
      <c r="N5" s="590"/>
      <c r="O5" s="586" t="s">
        <v>329</v>
      </c>
      <c r="P5" s="586" t="s">
        <v>330</v>
      </c>
      <c r="Q5" s="586" t="s">
        <v>331</v>
      </c>
    </row>
    <row r="6" spans="2:17" x14ac:dyDescent="0.3">
      <c r="C6" s="98"/>
      <c r="D6" s="587"/>
      <c r="E6" s="591"/>
      <c r="F6" s="592"/>
      <c r="G6" s="591"/>
      <c r="H6" s="592"/>
      <c r="I6" s="587"/>
      <c r="J6" s="587"/>
      <c r="K6" s="591"/>
      <c r="L6" s="594"/>
      <c r="M6" s="594"/>
      <c r="N6" s="595"/>
      <c r="O6" s="587"/>
      <c r="P6" s="587"/>
      <c r="Q6" s="587"/>
    </row>
    <row r="7" spans="2:17" ht="48" x14ac:dyDescent="0.3">
      <c r="B7" s="75"/>
      <c r="C7" s="183"/>
      <c r="D7" s="588"/>
      <c r="E7" s="141" t="s">
        <v>332</v>
      </c>
      <c r="F7" s="142" t="s">
        <v>333</v>
      </c>
      <c r="G7" s="141" t="s">
        <v>334</v>
      </c>
      <c r="H7" s="142" t="s">
        <v>335</v>
      </c>
      <c r="I7" s="588"/>
      <c r="J7" s="588"/>
      <c r="K7" s="141" t="s">
        <v>336</v>
      </c>
      <c r="L7" s="142" t="s">
        <v>325</v>
      </c>
      <c r="M7" s="142" t="s">
        <v>337</v>
      </c>
      <c r="N7" s="138" t="s">
        <v>338</v>
      </c>
      <c r="O7" s="588"/>
      <c r="P7" s="588"/>
      <c r="Q7" s="588"/>
    </row>
    <row r="8" spans="2:17" x14ac:dyDescent="0.3">
      <c r="C8" s="85" t="s">
        <v>124</v>
      </c>
      <c r="D8" s="85" t="s">
        <v>1110</v>
      </c>
      <c r="E8" s="143" t="s">
        <v>210</v>
      </c>
      <c r="F8" s="144" t="s">
        <v>211</v>
      </c>
      <c r="G8" s="143" t="s">
        <v>212</v>
      </c>
      <c r="H8" s="144" t="s">
        <v>231</v>
      </c>
      <c r="I8" s="85" t="s">
        <v>232</v>
      </c>
      <c r="J8" s="85" t="s">
        <v>271</v>
      </c>
      <c r="K8" s="143" t="s">
        <v>272</v>
      </c>
      <c r="L8" s="147" t="s">
        <v>299</v>
      </c>
      <c r="M8" s="124" t="s">
        <v>319</v>
      </c>
      <c r="N8" s="85" t="s">
        <v>320</v>
      </c>
      <c r="O8" s="85" t="s">
        <v>321</v>
      </c>
      <c r="P8" s="85" t="s">
        <v>322</v>
      </c>
      <c r="Q8" s="85" t="s">
        <v>323</v>
      </c>
    </row>
    <row r="9" spans="2:17" x14ac:dyDescent="0.3">
      <c r="C9" s="85">
        <f>ROW() - ROW(C$8)</f>
        <v>1</v>
      </c>
      <c r="D9" s="158" t="s">
        <v>230</v>
      </c>
      <c r="E9" s="230">
        <f t="shared" ref="E9:O9" si="0">SUM(E10:E1048576)</f>
        <v>2166438266.3419995</v>
      </c>
      <c r="F9" s="231">
        <f t="shared" si="0"/>
        <v>0</v>
      </c>
      <c r="G9" s="230">
        <f t="shared" si="0"/>
        <v>0</v>
      </c>
      <c r="H9" s="231">
        <f t="shared" si="0"/>
        <v>0</v>
      </c>
      <c r="I9" s="232">
        <f t="shared" si="0"/>
        <v>0</v>
      </c>
      <c r="J9" s="232">
        <f t="shared" si="0"/>
        <v>2166438266.3419995</v>
      </c>
      <c r="K9" s="230">
        <f t="shared" si="0"/>
        <v>113241304.51199998</v>
      </c>
      <c r="L9" s="233">
        <f t="shared" si="0"/>
        <v>0</v>
      </c>
      <c r="M9" s="234">
        <f t="shared" si="0"/>
        <v>0</v>
      </c>
      <c r="N9" s="232">
        <f t="shared" si="0"/>
        <v>113241304.51199998</v>
      </c>
      <c r="O9" s="232">
        <f t="shared" si="0"/>
        <v>1415516306.4000001</v>
      </c>
      <c r="P9" s="235"/>
      <c r="Q9" s="145"/>
    </row>
    <row r="10" spans="2:17" x14ac:dyDescent="0.3">
      <c r="C10" s="85">
        <f t="shared" ref="C10:C43" si="1">ROW() - ROW(C$9)</f>
        <v>1</v>
      </c>
      <c r="D10" s="299" t="s">
        <v>5218</v>
      </c>
      <c r="E10" s="300">
        <v>224908.19</v>
      </c>
      <c r="F10" s="301"/>
      <c r="G10" s="300"/>
      <c r="H10" s="301"/>
      <c r="I10" s="302"/>
      <c r="J10" s="303">
        <v>224908.19</v>
      </c>
      <c r="K10" s="300">
        <v>6516.7647999999999</v>
      </c>
      <c r="L10" s="304"/>
      <c r="M10" s="305"/>
      <c r="N10" s="302">
        <v>6516.7647999999999</v>
      </c>
      <c r="O10" s="303">
        <v>81459.56</v>
      </c>
      <c r="P10" s="306">
        <v>1E-4</v>
      </c>
      <c r="Q10" s="306"/>
    </row>
    <row r="11" spans="2:17" x14ac:dyDescent="0.3">
      <c r="C11" s="85">
        <f t="shared" si="1"/>
        <v>2</v>
      </c>
      <c r="D11" s="299" t="s">
        <v>5219</v>
      </c>
      <c r="E11" s="300">
        <v>34876.22</v>
      </c>
      <c r="F11" s="301"/>
      <c r="G11" s="300"/>
      <c r="H11" s="301"/>
      <c r="I11" s="302"/>
      <c r="J11" s="303">
        <v>34876.22</v>
      </c>
      <c r="K11" s="300">
        <v>1303.4176</v>
      </c>
      <c r="L11" s="304"/>
      <c r="M11" s="305"/>
      <c r="N11" s="302">
        <v>1303.4176</v>
      </c>
      <c r="O11" s="303">
        <v>16292.72</v>
      </c>
      <c r="P11" s="306">
        <v>0</v>
      </c>
      <c r="Q11" s="306"/>
    </row>
    <row r="12" spans="2:17" x14ac:dyDescent="0.3">
      <c r="C12" s="85">
        <f t="shared" si="1"/>
        <v>3</v>
      </c>
      <c r="D12" s="299" t="s">
        <v>5220</v>
      </c>
      <c r="E12" s="300">
        <v>435032.97</v>
      </c>
      <c r="F12" s="301"/>
      <c r="G12" s="300"/>
      <c r="H12" s="301"/>
      <c r="I12" s="302"/>
      <c r="J12" s="303">
        <v>435032.97</v>
      </c>
      <c r="K12" s="300">
        <v>24887.1096</v>
      </c>
      <c r="L12" s="304"/>
      <c r="M12" s="305"/>
      <c r="N12" s="302">
        <v>24887.1096</v>
      </c>
      <c r="O12" s="303">
        <v>311088.87</v>
      </c>
      <c r="P12" s="306">
        <v>2.0000000000000001E-4</v>
      </c>
      <c r="Q12" s="306">
        <v>0.01</v>
      </c>
    </row>
    <row r="13" spans="2:17" x14ac:dyDescent="0.3">
      <c r="C13" s="85">
        <f t="shared" si="1"/>
        <v>4</v>
      </c>
      <c r="D13" s="299" t="s">
        <v>5221</v>
      </c>
      <c r="E13" s="300"/>
      <c r="F13" s="301"/>
      <c r="G13" s="300"/>
      <c r="H13" s="301"/>
      <c r="I13" s="302"/>
      <c r="J13" s="303"/>
      <c r="K13" s="300"/>
      <c r="L13" s="304"/>
      <c r="M13" s="305"/>
      <c r="N13" s="302"/>
      <c r="O13" s="303"/>
      <c r="P13" s="306"/>
      <c r="Q13" s="306">
        <v>0.02</v>
      </c>
    </row>
    <row r="14" spans="2:17" x14ac:dyDescent="0.3">
      <c r="C14" s="85">
        <f t="shared" si="1"/>
        <v>5</v>
      </c>
      <c r="D14" s="299" t="s">
        <v>5222</v>
      </c>
      <c r="E14" s="300">
        <v>1480.27</v>
      </c>
      <c r="F14" s="301"/>
      <c r="G14" s="300"/>
      <c r="H14" s="301"/>
      <c r="I14" s="302"/>
      <c r="J14" s="303">
        <v>1480.27</v>
      </c>
      <c r="K14" s="300">
        <v>88.816000000000003</v>
      </c>
      <c r="L14" s="304"/>
      <c r="M14" s="305"/>
      <c r="N14" s="302">
        <v>88.816000000000003</v>
      </c>
      <c r="O14" s="303">
        <v>1110.2</v>
      </c>
      <c r="P14" s="306">
        <v>0</v>
      </c>
      <c r="Q14" s="306"/>
    </row>
    <row r="15" spans="2:17" x14ac:dyDescent="0.3">
      <c r="C15" s="85">
        <f t="shared" si="1"/>
        <v>6</v>
      </c>
      <c r="D15" s="299" t="s">
        <v>5223</v>
      </c>
      <c r="E15" s="300">
        <v>12645155.470000001</v>
      </c>
      <c r="F15" s="301"/>
      <c r="G15" s="300"/>
      <c r="H15" s="301"/>
      <c r="I15" s="302"/>
      <c r="J15" s="303">
        <v>12645155.470000001</v>
      </c>
      <c r="K15" s="300">
        <v>898125.86239999998</v>
      </c>
      <c r="L15" s="304"/>
      <c r="M15" s="305"/>
      <c r="N15" s="302">
        <v>898125.86239999998</v>
      </c>
      <c r="O15" s="303">
        <v>11226573.279999999</v>
      </c>
      <c r="P15" s="306">
        <v>7.9000000000000008E-3</v>
      </c>
      <c r="Q15" s="306"/>
    </row>
    <row r="16" spans="2:17" x14ac:dyDescent="0.3">
      <c r="C16" s="85">
        <f t="shared" si="1"/>
        <v>7</v>
      </c>
      <c r="D16" s="299" t="s">
        <v>5224</v>
      </c>
      <c r="E16" s="300"/>
      <c r="F16" s="301"/>
      <c r="G16" s="300"/>
      <c r="H16" s="301"/>
      <c r="I16" s="302"/>
      <c r="J16" s="303"/>
      <c r="K16" s="300"/>
      <c r="L16" s="304"/>
      <c r="M16" s="305"/>
      <c r="N16" s="302"/>
      <c r="O16" s="303"/>
      <c r="P16" s="306"/>
      <c r="Q16" s="306">
        <v>1.2500000000000001E-2</v>
      </c>
    </row>
    <row r="17" spans="3:17" x14ac:dyDescent="0.3">
      <c r="C17" s="85">
        <f t="shared" si="1"/>
        <v>8</v>
      </c>
      <c r="D17" s="299" t="s">
        <v>5225</v>
      </c>
      <c r="E17" s="300"/>
      <c r="F17" s="301"/>
      <c r="G17" s="300"/>
      <c r="H17" s="301"/>
      <c r="I17" s="302"/>
      <c r="J17" s="303"/>
      <c r="K17" s="300"/>
      <c r="L17" s="304"/>
      <c r="M17" s="305"/>
      <c r="N17" s="302"/>
      <c r="O17" s="303"/>
      <c r="P17" s="306"/>
      <c r="Q17" s="306">
        <v>0.01</v>
      </c>
    </row>
    <row r="18" spans="3:17" x14ac:dyDescent="0.3">
      <c r="C18" s="85">
        <f t="shared" si="1"/>
        <v>9</v>
      </c>
      <c r="D18" s="299" t="s">
        <v>5226</v>
      </c>
      <c r="E18" s="300">
        <v>101477.94</v>
      </c>
      <c r="F18" s="301"/>
      <c r="G18" s="300"/>
      <c r="H18" s="301"/>
      <c r="I18" s="302"/>
      <c r="J18" s="303">
        <v>101477.94</v>
      </c>
      <c r="K18" s="300">
        <v>2098.7231999999999</v>
      </c>
      <c r="L18" s="304"/>
      <c r="M18" s="305"/>
      <c r="N18" s="302">
        <v>2098.7231999999999</v>
      </c>
      <c r="O18" s="303">
        <v>26234.04</v>
      </c>
      <c r="P18" s="306">
        <v>0</v>
      </c>
      <c r="Q18" s="306">
        <v>7.4999999999999997E-3</v>
      </c>
    </row>
    <row r="19" spans="3:17" x14ac:dyDescent="0.3">
      <c r="C19" s="85">
        <f t="shared" si="1"/>
        <v>10</v>
      </c>
      <c r="D19" s="299" t="s">
        <v>5227</v>
      </c>
      <c r="E19" s="300"/>
      <c r="F19" s="301"/>
      <c r="G19" s="300"/>
      <c r="H19" s="301"/>
      <c r="I19" s="302"/>
      <c r="J19" s="303"/>
      <c r="K19" s="300"/>
      <c r="L19" s="304"/>
      <c r="M19" s="305"/>
      <c r="N19" s="302"/>
      <c r="O19" s="303"/>
      <c r="P19" s="306"/>
      <c r="Q19" s="306">
        <v>2.5000000000000001E-2</v>
      </c>
    </row>
    <row r="20" spans="3:17" x14ac:dyDescent="0.3">
      <c r="C20" s="85">
        <f t="shared" si="1"/>
        <v>11</v>
      </c>
      <c r="D20" s="299" t="s">
        <v>5228</v>
      </c>
      <c r="E20" s="300">
        <v>2125899721.1819999</v>
      </c>
      <c r="F20" s="301"/>
      <c r="G20" s="300"/>
      <c r="H20" s="301"/>
      <c r="I20" s="302"/>
      <c r="J20" s="303">
        <v>2125899721.1819999</v>
      </c>
      <c r="K20" s="300">
        <v>111750366.7376</v>
      </c>
      <c r="L20" s="304"/>
      <c r="M20" s="305"/>
      <c r="N20" s="302">
        <v>111750366.7376</v>
      </c>
      <c r="O20" s="303">
        <v>1396879584.22</v>
      </c>
      <c r="P20" s="306">
        <v>0.98680000000000001</v>
      </c>
      <c r="Q20" s="306">
        <v>1.4999999999999999E-2</v>
      </c>
    </row>
    <row r="21" spans="3:17" x14ac:dyDescent="0.3">
      <c r="C21" s="85">
        <f t="shared" si="1"/>
        <v>12</v>
      </c>
      <c r="D21" s="299" t="s">
        <v>5229</v>
      </c>
      <c r="E21" s="300">
        <v>248032.69</v>
      </c>
      <c r="F21" s="301"/>
      <c r="G21" s="300"/>
      <c r="H21" s="301"/>
      <c r="I21" s="302"/>
      <c r="J21" s="303">
        <v>248032.69</v>
      </c>
      <c r="K21" s="300">
        <v>8010.5456000000004</v>
      </c>
      <c r="L21" s="304"/>
      <c r="M21" s="305"/>
      <c r="N21" s="302">
        <v>8010.5456000000004</v>
      </c>
      <c r="O21" s="303">
        <v>100131.82</v>
      </c>
      <c r="P21" s="306">
        <v>1E-4</v>
      </c>
      <c r="Q21" s="306">
        <v>5.0000000000000001E-3</v>
      </c>
    </row>
    <row r="22" spans="3:17" x14ac:dyDescent="0.3">
      <c r="C22" s="85">
        <f t="shared" si="1"/>
        <v>13</v>
      </c>
      <c r="D22" s="299" t="s">
        <v>5230</v>
      </c>
      <c r="E22" s="300">
        <v>1279559</v>
      </c>
      <c r="F22" s="301"/>
      <c r="G22" s="300"/>
      <c r="H22" s="301"/>
      <c r="I22" s="302"/>
      <c r="J22" s="303">
        <v>1279559</v>
      </c>
      <c r="K22" s="300">
        <v>47198.559200000003</v>
      </c>
      <c r="L22" s="304"/>
      <c r="M22" s="305"/>
      <c r="N22" s="302">
        <v>47198.559200000003</v>
      </c>
      <c r="O22" s="303">
        <v>589981.99</v>
      </c>
      <c r="P22" s="306">
        <v>4.0000000000000002E-4</v>
      </c>
      <c r="Q22" s="306"/>
    </row>
    <row r="23" spans="3:17" x14ac:dyDescent="0.3">
      <c r="C23" s="85">
        <f t="shared" si="1"/>
        <v>14</v>
      </c>
      <c r="D23" s="299" t="s">
        <v>5231</v>
      </c>
      <c r="E23" s="300">
        <v>20056534.300000001</v>
      </c>
      <c r="F23" s="301"/>
      <c r="G23" s="300"/>
      <c r="H23" s="301"/>
      <c r="I23" s="302"/>
      <c r="J23" s="303">
        <v>20056534.300000001</v>
      </c>
      <c r="K23" s="300">
        <v>278.24239999999998</v>
      </c>
      <c r="L23" s="304"/>
      <c r="M23" s="305"/>
      <c r="N23" s="302">
        <v>278.24239999999998</v>
      </c>
      <c r="O23" s="303">
        <v>3478.03</v>
      </c>
      <c r="P23" s="306">
        <v>0</v>
      </c>
      <c r="Q23" s="306">
        <v>0.01</v>
      </c>
    </row>
    <row r="24" spans="3:17" x14ac:dyDescent="0.3">
      <c r="C24" s="85">
        <f t="shared" si="1"/>
        <v>15</v>
      </c>
      <c r="D24" s="299" t="s">
        <v>5232</v>
      </c>
      <c r="E24" s="300">
        <v>51897.73</v>
      </c>
      <c r="F24" s="301"/>
      <c r="G24" s="300"/>
      <c r="H24" s="301"/>
      <c r="I24" s="302"/>
      <c r="J24" s="303">
        <v>51897.73</v>
      </c>
      <c r="K24" s="300">
        <v>1719.9056</v>
      </c>
      <c r="L24" s="304"/>
      <c r="M24" s="305"/>
      <c r="N24" s="302">
        <v>1719.9056</v>
      </c>
      <c r="O24" s="303">
        <v>21498.82</v>
      </c>
      <c r="P24" s="306">
        <v>0</v>
      </c>
      <c r="Q24" s="306"/>
    </row>
    <row r="25" spans="3:17" x14ac:dyDescent="0.3">
      <c r="C25" s="85">
        <f t="shared" si="1"/>
        <v>16</v>
      </c>
      <c r="D25" s="299" t="s">
        <v>5233</v>
      </c>
      <c r="E25" s="300"/>
      <c r="F25" s="301"/>
      <c r="G25" s="300"/>
      <c r="H25" s="301"/>
      <c r="I25" s="302"/>
      <c r="J25" s="303"/>
      <c r="K25" s="300"/>
      <c r="L25" s="304"/>
      <c r="M25" s="305"/>
      <c r="N25" s="302"/>
      <c r="O25" s="303"/>
      <c r="P25" s="306"/>
      <c r="Q25" s="306">
        <v>2.5000000000000001E-3</v>
      </c>
    </row>
    <row r="26" spans="3:17" x14ac:dyDescent="0.3">
      <c r="C26" s="85">
        <f t="shared" si="1"/>
        <v>17</v>
      </c>
      <c r="D26" s="299" t="s">
        <v>5234</v>
      </c>
      <c r="E26" s="300"/>
      <c r="F26" s="301"/>
      <c r="G26" s="300"/>
      <c r="H26" s="301"/>
      <c r="I26" s="302"/>
      <c r="J26" s="303"/>
      <c r="K26" s="300"/>
      <c r="L26" s="304"/>
      <c r="M26" s="305"/>
      <c r="N26" s="302"/>
      <c r="O26" s="303"/>
      <c r="P26" s="306"/>
      <c r="Q26" s="306">
        <v>1.4999999999999999E-2</v>
      </c>
    </row>
    <row r="27" spans="3:17" x14ac:dyDescent="0.3">
      <c r="C27" s="85">
        <f t="shared" si="1"/>
        <v>18</v>
      </c>
      <c r="D27" s="299" t="s">
        <v>5235</v>
      </c>
      <c r="E27" s="300">
        <v>2841.48</v>
      </c>
      <c r="F27" s="301"/>
      <c r="G27" s="300"/>
      <c r="H27" s="301"/>
      <c r="I27" s="302"/>
      <c r="J27" s="303">
        <v>2841.48</v>
      </c>
      <c r="K27" s="300">
        <v>222.756</v>
      </c>
      <c r="L27" s="304"/>
      <c r="M27" s="305"/>
      <c r="N27" s="302">
        <v>222.756</v>
      </c>
      <c r="O27" s="303">
        <v>2784.45</v>
      </c>
      <c r="P27" s="306">
        <v>0</v>
      </c>
      <c r="Q27" s="306">
        <v>5.0000000000000001E-3</v>
      </c>
    </row>
    <row r="28" spans="3:17" x14ac:dyDescent="0.3">
      <c r="C28" s="85">
        <f t="shared" si="1"/>
        <v>19</v>
      </c>
      <c r="D28" s="299" t="s">
        <v>5236</v>
      </c>
      <c r="E28" s="300">
        <v>448.38</v>
      </c>
      <c r="F28" s="301"/>
      <c r="G28" s="300"/>
      <c r="H28" s="301"/>
      <c r="I28" s="302"/>
      <c r="J28" s="303">
        <v>448.38</v>
      </c>
      <c r="K28" s="300">
        <v>28.1584</v>
      </c>
      <c r="L28" s="304"/>
      <c r="M28" s="305"/>
      <c r="N28" s="302">
        <v>28.1584</v>
      </c>
      <c r="O28" s="303">
        <v>351.98</v>
      </c>
      <c r="P28" s="306">
        <v>0</v>
      </c>
      <c r="Q28" s="306">
        <v>1.4999999999999999E-2</v>
      </c>
    </row>
    <row r="29" spans="3:17" x14ac:dyDescent="0.3">
      <c r="C29" s="85">
        <f t="shared" si="1"/>
        <v>20</v>
      </c>
      <c r="D29" s="299" t="s">
        <v>5237</v>
      </c>
      <c r="E29" s="300"/>
      <c r="F29" s="301"/>
      <c r="G29" s="300"/>
      <c r="H29" s="301"/>
      <c r="I29" s="302"/>
      <c r="J29" s="303"/>
      <c r="K29" s="300"/>
      <c r="L29" s="304"/>
      <c r="M29" s="305"/>
      <c r="N29" s="302"/>
      <c r="O29" s="303"/>
      <c r="P29" s="306"/>
      <c r="Q29" s="306">
        <v>2.5000000000000001E-2</v>
      </c>
    </row>
    <row r="30" spans="3:17" x14ac:dyDescent="0.3">
      <c r="C30" s="85">
        <f t="shared" si="1"/>
        <v>21</v>
      </c>
      <c r="D30" s="299" t="s">
        <v>5238</v>
      </c>
      <c r="E30" s="300">
        <v>522481.82</v>
      </c>
      <c r="F30" s="301"/>
      <c r="G30" s="300"/>
      <c r="H30" s="301"/>
      <c r="I30" s="302"/>
      <c r="J30" s="303">
        <v>522481.82</v>
      </c>
      <c r="K30" s="300">
        <v>62697.818399999996</v>
      </c>
      <c r="L30" s="304"/>
      <c r="M30" s="305"/>
      <c r="N30" s="302">
        <v>62697.818399999996</v>
      </c>
      <c r="O30" s="303">
        <v>783722.73</v>
      </c>
      <c r="P30" s="306">
        <v>5.9999999999999995E-4</v>
      </c>
      <c r="Q30" s="306">
        <v>0.01</v>
      </c>
    </row>
    <row r="31" spans="3:17" x14ac:dyDescent="0.3">
      <c r="C31" s="85">
        <f t="shared" si="1"/>
        <v>22</v>
      </c>
      <c r="D31" s="299" t="s">
        <v>5239</v>
      </c>
      <c r="E31" s="300"/>
      <c r="F31" s="301"/>
      <c r="G31" s="300"/>
      <c r="H31" s="301"/>
      <c r="I31" s="302"/>
      <c r="J31" s="303"/>
      <c r="K31" s="300"/>
      <c r="L31" s="304"/>
      <c r="M31" s="305"/>
      <c r="N31" s="302"/>
      <c r="O31" s="303"/>
      <c r="P31" s="306"/>
      <c r="Q31" s="306">
        <v>5.0000000000000001E-3</v>
      </c>
    </row>
    <row r="32" spans="3:17" x14ac:dyDescent="0.3">
      <c r="C32" s="85">
        <f t="shared" si="1"/>
        <v>23</v>
      </c>
      <c r="D32" s="299" t="s">
        <v>5240</v>
      </c>
      <c r="E32" s="300">
        <v>4502029.3099999996</v>
      </c>
      <c r="F32" s="301"/>
      <c r="G32" s="300"/>
      <c r="H32" s="301"/>
      <c r="I32" s="302"/>
      <c r="J32" s="303">
        <v>4502029.3099999996</v>
      </c>
      <c r="K32" s="300">
        <v>424716.47759999998</v>
      </c>
      <c r="L32" s="304"/>
      <c r="M32" s="305"/>
      <c r="N32" s="302">
        <v>424716.47759999998</v>
      </c>
      <c r="O32" s="303">
        <v>5308955.97</v>
      </c>
      <c r="P32" s="306">
        <v>3.8E-3</v>
      </c>
      <c r="Q32" s="306">
        <v>5.0000000000000001E-3</v>
      </c>
    </row>
    <row r="33" spans="3:17" x14ac:dyDescent="0.3">
      <c r="C33" s="85">
        <f t="shared" si="1"/>
        <v>24</v>
      </c>
      <c r="D33" s="299" t="s">
        <v>5241</v>
      </c>
      <c r="E33" s="300">
        <v>75742.33</v>
      </c>
      <c r="F33" s="301"/>
      <c r="G33" s="300"/>
      <c r="H33" s="301"/>
      <c r="I33" s="302"/>
      <c r="J33" s="303">
        <v>75742.33</v>
      </c>
      <c r="K33" s="300">
        <v>2027.74</v>
      </c>
      <c r="L33" s="304"/>
      <c r="M33" s="305"/>
      <c r="N33" s="302">
        <v>2027.74</v>
      </c>
      <c r="O33" s="303">
        <v>25346.75</v>
      </c>
      <c r="P33" s="306">
        <v>0</v>
      </c>
      <c r="Q33" s="306">
        <v>0.02</v>
      </c>
    </row>
    <row r="34" spans="3:17" x14ac:dyDescent="0.3">
      <c r="C34" s="85">
        <f t="shared" si="1"/>
        <v>25</v>
      </c>
      <c r="D34" s="299" t="s">
        <v>5242</v>
      </c>
      <c r="E34" s="300">
        <v>18914.09</v>
      </c>
      <c r="F34" s="301"/>
      <c r="G34" s="300"/>
      <c r="H34" s="301"/>
      <c r="I34" s="302"/>
      <c r="J34" s="303">
        <v>18914.09</v>
      </c>
      <c r="K34" s="300">
        <v>717.64239999999995</v>
      </c>
      <c r="L34" s="304"/>
      <c r="M34" s="305"/>
      <c r="N34" s="302">
        <v>717.64239999999995</v>
      </c>
      <c r="O34" s="303">
        <v>8970.5300000000007</v>
      </c>
      <c r="P34" s="306">
        <v>0</v>
      </c>
      <c r="Q34" s="306">
        <v>2.5000000000000001E-2</v>
      </c>
    </row>
    <row r="35" spans="3:17" x14ac:dyDescent="0.3">
      <c r="C35" s="85">
        <f t="shared" si="1"/>
        <v>26</v>
      </c>
      <c r="D35" s="299" t="s">
        <v>5243</v>
      </c>
      <c r="E35" s="300"/>
      <c r="F35" s="301"/>
      <c r="G35" s="300"/>
      <c r="H35" s="301"/>
      <c r="I35" s="302"/>
      <c r="J35" s="303"/>
      <c r="K35" s="300"/>
      <c r="L35" s="304"/>
      <c r="M35" s="305"/>
      <c r="N35" s="302"/>
      <c r="O35" s="303"/>
      <c r="P35" s="306"/>
      <c r="Q35" s="306">
        <v>0.01</v>
      </c>
    </row>
    <row r="36" spans="3:17" x14ac:dyDescent="0.3">
      <c r="C36" s="85">
        <f t="shared" si="1"/>
        <v>27</v>
      </c>
      <c r="D36" s="299" t="s">
        <v>5244</v>
      </c>
      <c r="E36" s="300"/>
      <c r="F36" s="301"/>
      <c r="G36" s="300"/>
      <c r="H36" s="301"/>
      <c r="I36" s="302"/>
      <c r="J36" s="303"/>
      <c r="K36" s="300"/>
      <c r="L36" s="304"/>
      <c r="M36" s="305"/>
      <c r="N36" s="302"/>
      <c r="O36" s="303"/>
      <c r="P36" s="306"/>
      <c r="Q36" s="306">
        <v>0.01</v>
      </c>
    </row>
    <row r="37" spans="3:17" x14ac:dyDescent="0.3">
      <c r="C37" s="85">
        <f t="shared" si="1"/>
        <v>28</v>
      </c>
      <c r="D37" s="299" t="s">
        <v>5245</v>
      </c>
      <c r="E37" s="300">
        <v>4388.74</v>
      </c>
      <c r="F37" s="301"/>
      <c r="G37" s="300"/>
      <c r="H37" s="301"/>
      <c r="I37" s="302"/>
      <c r="J37" s="303">
        <v>4388.74</v>
      </c>
      <c r="K37" s="300">
        <v>263.32479999999998</v>
      </c>
      <c r="L37" s="304"/>
      <c r="M37" s="305"/>
      <c r="N37" s="302">
        <v>263.32479999999998</v>
      </c>
      <c r="O37" s="303">
        <v>3291.56</v>
      </c>
      <c r="P37" s="306">
        <v>0</v>
      </c>
      <c r="Q37" s="306"/>
    </row>
    <row r="38" spans="3:17" x14ac:dyDescent="0.3">
      <c r="C38" s="85">
        <f t="shared" si="1"/>
        <v>29</v>
      </c>
      <c r="D38" s="299" t="s">
        <v>5246</v>
      </c>
      <c r="E38" s="300">
        <v>175722.64</v>
      </c>
      <c r="F38" s="301"/>
      <c r="G38" s="300"/>
      <c r="H38" s="301"/>
      <c r="I38" s="302"/>
      <c r="J38" s="303">
        <v>175722.64</v>
      </c>
      <c r="K38" s="300">
        <v>4723.9784</v>
      </c>
      <c r="L38" s="304"/>
      <c r="M38" s="305"/>
      <c r="N38" s="302">
        <v>4723.9784</v>
      </c>
      <c r="O38" s="303">
        <v>59049.73</v>
      </c>
      <c r="P38" s="306">
        <v>0</v>
      </c>
      <c r="Q38" s="306">
        <v>0.02</v>
      </c>
    </row>
    <row r="39" spans="3:17" x14ac:dyDescent="0.3">
      <c r="C39" s="85">
        <f t="shared" si="1"/>
        <v>30</v>
      </c>
      <c r="D39" s="299" t="s">
        <v>5247</v>
      </c>
      <c r="E39" s="300"/>
      <c r="F39" s="301"/>
      <c r="G39" s="300"/>
      <c r="H39" s="301"/>
      <c r="I39" s="302"/>
      <c r="J39" s="303"/>
      <c r="K39" s="300"/>
      <c r="L39" s="304"/>
      <c r="M39" s="305"/>
      <c r="N39" s="302"/>
      <c r="O39" s="303"/>
      <c r="P39" s="306"/>
      <c r="Q39" s="306">
        <v>0.01</v>
      </c>
    </row>
    <row r="40" spans="3:17" x14ac:dyDescent="0.3">
      <c r="C40" s="85">
        <f t="shared" si="1"/>
        <v>31</v>
      </c>
      <c r="D40" s="299" t="s">
        <v>5248</v>
      </c>
      <c r="E40" s="300"/>
      <c r="F40" s="301"/>
      <c r="G40" s="300"/>
      <c r="H40" s="301"/>
      <c r="I40" s="302"/>
      <c r="J40" s="303"/>
      <c r="K40" s="300"/>
      <c r="L40" s="304"/>
      <c r="M40" s="305"/>
      <c r="N40" s="302"/>
      <c r="O40" s="303"/>
      <c r="P40" s="306"/>
      <c r="Q40" s="306">
        <v>1.4999999999999999E-2</v>
      </c>
    </row>
    <row r="41" spans="3:17" x14ac:dyDescent="0.3">
      <c r="C41" s="85">
        <f t="shared" si="1"/>
        <v>32</v>
      </c>
      <c r="D41" s="299" t="s">
        <v>5249</v>
      </c>
      <c r="E41" s="300">
        <v>156390.74</v>
      </c>
      <c r="F41" s="301"/>
      <c r="G41" s="300"/>
      <c r="H41" s="301"/>
      <c r="I41" s="302"/>
      <c r="J41" s="303">
        <v>156390.74</v>
      </c>
      <c r="K41" s="300">
        <v>5274.0807999999997</v>
      </c>
      <c r="L41" s="304"/>
      <c r="M41" s="305"/>
      <c r="N41" s="302">
        <v>5274.0807999999997</v>
      </c>
      <c r="O41" s="303">
        <v>65926.009999999995</v>
      </c>
      <c r="P41" s="306">
        <v>0</v>
      </c>
      <c r="Q41" s="306"/>
    </row>
    <row r="42" spans="3:17" x14ac:dyDescent="0.3">
      <c r="C42" s="85">
        <f t="shared" si="1"/>
        <v>33</v>
      </c>
      <c r="D42" s="299" t="s">
        <v>5250</v>
      </c>
      <c r="E42" s="300">
        <v>630.85</v>
      </c>
      <c r="F42" s="301"/>
      <c r="G42" s="300"/>
      <c r="H42" s="301"/>
      <c r="I42" s="302"/>
      <c r="J42" s="303">
        <v>630.85</v>
      </c>
      <c r="K42" s="300">
        <v>37.851199999999999</v>
      </c>
      <c r="L42" s="304"/>
      <c r="M42" s="305"/>
      <c r="N42" s="302">
        <v>37.851199999999999</v>
      </c>
      <c r="O42" s="303">
        <v>473.14</v>
      </c>
      <c r="P42" s="306">
        <v>0</v>
      </c>
      <c r="Q42" s="306"/>
    </row>
    <row r="43" spans="3:17" x14ac:dyDescent="0.3">
      <c r="C43" s="85">
        <f t="shared" si="1"/>
        <v>34</v>
      </c>
      <c r="D43" s="299"/>
      <c r="E43" s="300"/>
      <c r="F43" s="301"/>
      <c r="G43" s="300"/>
      <c r="H43" s="301"/>
      <c r="I43" s="302"/>
      <c r="J43" s="303"/>
      <c r="K43" s="300"/>
      <c r="L43" s="304"/>
      <c r="M43" s="305"/>
      <c r="N43" s="302"/>
      <c r="O43" s="303"/>
      <c r="P43" s="306"/>
      <c r="Q43" s="306"/>
    </row>
  </sheetData>
  <mergeCells count="10">
    <mergeCell ref="B2:Q2"/>
    <mergeCell ref="P5:P7"/>
    <mergeCell ref="Q5:Q7"/>
    <mergeCell ref="E5:F6"/>
    <mergeCell ref="G5:H6"/>
    <mergeCell ref="I5:I7"/>
    <mergeCell ref="J5:J7"/>
    <mergeCell ref="K5:N6"/>
    <mergeCell ref="O5:O7"/>
    <mergeCell ref="D5:D7"/>
  </mergeCells>
  <conditionalFormatting sqref="D10:D43">
    <cfRule type="cellIs" dxfId="17" priority="3" stopIfTrue="1" operator="lessThan">
      <formula>0</formula>
    </cfRule>
  </conditionalFormatting>
  <conditionalFormatting sqref="E9:Q43">
    <cfRule type="cellIs" dxfId="16" priority="1" stopIfTrue="1" operator="lessThan">
      <formula>0</formula>
    </cfRule>
  </conditionalFormatting>
  <dataValidations count="1">
    <dataValidation type="list" allowBlank="1" showInputMessage="1" showErrorMessage="1" sqref="D10:D43" xr:uid="{EE863328-846E-4A0E-90A2-0439DEB7CDD6}">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drawing r:id="rId2"/>
  <legacyDrawing r:id="rId3"/>
  <controls>
    <mc:AlternateContent xmlns:mc="http://schemas.openxmlformats.org/markup-compatibility/2006">
      <mc:Choice Requires="x14">
        <control shapeId="20482" r:id="rId4" name="aguWaterMark">
          <controlPr defaultSize="0" disabled="1" autoLine="0" autoPict="0" r:id="rId5">
            <anchor moveWithCells="1">
              <from>
                <xdr:col>0</xdr:col>
                <xdr:colOff>0</xdr:colOff>
                <xdr:row>0</xdr:row>
                <xdr:rowOff>0</xdr:rowOff>
              </from>
              <to>
                <xdr:col>3</xdr:col>
                <xdr:colOff>609600</xdr:colOff>
                <xdr:row>1</xdr:row>
                <xdr:rowOff>106680</xdr:rowOff>
              </to>
            </anchor>
          </controlPr>
        </control>
      </mc:Choice>
      <mc:Fallback>
        <control shapeId="20482" r:id="rId4" name="aguWaterMark"/>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85E3-7BB7-40C0-AAB6-A6645719B586}">
  <sheetPr codeName="Sheet101">
    <tabColor theme="0" tint="-4.9989318521683403E-2"/>
  </sheetPr>
  <dimension ref="B1:D9"/>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75.33203125" customWidth="1"/>
    <col min="3" max="3" width="7.5546875" customWidth="1"/>
    <col min="4" max="4" width="31.44140625" style="1"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4" ht="10.199999999999999" customHeight="1" x14ac:dyDescent="0.35">
      <c r="B1" s="8"/>
    </row>
    <row r="2" spans="2:4" ht="27.9" customHeight="1" x14ac:dyDescent="0.3">
      <c r="B2" s="544" t="s">
        <v>912</v>
      </c>
      <c r="C2" s="544"/>
      <c r="D2" s="544"/>
    </row>
    <row r="3" spans="2:4" ht="14.4" customHeight="1" x14ac:dyDescent="0.3">
      <c r="B3" s="129" t="s">
        <v>1991</v>
      </c>
    </row>
    <row r="5" spans="2:4" x14ac:dyDescent="0.3">
      <c r="B5" s="115"/>
      <c r="C5" s="116"/>
      <c r="D5" s="137" t="s">
        <v>693</v>
      </c>
    </row>
    <row r="6" spans="2:4" x14ac:dyDescent="0.3">
      <c r="B6" s="125"/>
      <c r="C6" s="85" t="s">
        <v>124</v>
      </c>
      <c r="D6" s="85" t="s">
        <v>210</v>
      </c>
    </row>
    <row r="7" spans="2:4" x14ac:dyDescent="0.3">
      <c r="B7" s="97" t="s">
        <v>341</v>
      </c>
      <c r="C7" s="85">
        <v>1</v>
      </c>
      <c r="D7" s="307">
        <v>1437572496.3728001</v>
      </c>
    </row>
    <row r="8" spans="2:4" x14ac:dyDescent="0.3">
      <c r="B8" s="97" t="s">
        <v>342</v>
      </c>
      <c r="C8" s="85">
        <v>2</v>
      </c>
      <c r="D8" s="504">
        <v>1.4800000000000001E-2</v>
      </c>
    </row>
    <row r="9" spans="2:4" x14ac:dyDescent="0.3">
      <c r="B9" s="97" t="s">
        <v>343</v>
      </c>
      <c r="C9" s="85">
        <v>3</v>
      </c>
      <c r="D9" s="307">
        <v>21320462.920699999</v>
      </c>
    </row>
  </sheetData>
  <mergeCells count="1">
    <mergeCell ref="B2:D2"/>
  </mergeCells>
  <conditionalFormatting sqref="D7:D9">
    <cfRule type="cellIs" dxfId="15"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drawing r:id="rId2"/>
  <legacyDrawing r:id="rId3"/>
  <controls>
    <mc:AlternateContent xmlns:mc="http://schemas.openxmlformats.org/markup-compatibility/2006">
      <mc:Choice Requires="x14">
        <control shapeId="2150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21505" r:id="rId4" name="aguWaterMark"/>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0522-859C-4AEC-B644-C8D8C787160E}">
  <sheetPr codeName="Sheet8">
    <tabColor theme="0" tint="-4.9989318521683403E-2"/>
    <pageSetUpPr fitToPage="1"/>
  </sheetPr>
  <dimension ref="B1:F25"/>
  <sheetViews>
    <sheetView showGridLines="0" showRowColHeaders="0" zoomScaleNormal="100" workbookViewId="0">
      <pane xSplit="3" ySplit="7" topLeftCell="D8"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112.109375" customWidth="1"/>
    <col min="3" max="3" width="7.5546875" customWidth="1"/>
    <col min="4" max="4" width="18.5546875" customWidth="1"/>
  </cols>
  <sheetData>
    <row r="1" spans="2:6" ht="10.199999999999999" customHeight="1" x14ac:dyDescent="0.3"/>
    <row r="2" spans="2:6" ht="27.9" customHeight="1" x14ac:dyDescent="0.3">
      <c r="B2" s="544" t="s">
        <v>929</v>
      </c>
      <c r="C2" s="544"/>
      <c r="D2" s="544"/>
    </row>
    <row r="3" spans="2:6" ht="14.4" customHeight="1" x14ac:dyDescent="0.3">
      <c r="B3" s="129" t="s">
        <v>1991</v>
      </c>
      <c r="C3" s="32"/>
      <c r="D3" s="32"/>
    </row>
    <row r="6" spans="2:6" x14ac:dyDescent="0.3">
      <c r="B6" s="115"/>
      <c r="C6" s="116"/>
      <c r="D6" s="137" t="s">
        <v>693</v>
      </c>
    </row>
    <row r="7" spans="2:6" x14ac:dyDescent="0.3">
      <c r="B7" s="125"/>
      <c r="C7" s="85" t="s">
        <v>124</v>
      </c>
      <c r="D7" s="85" t="s">
        <v>210</v>
      </c>
    </row>
    <row r="8" spans="2:6" x14ac:dyDescent="0.3">
      <c r="B8" s="97" t="s">
        <v>694</v>
      </c>
      <c r="C8" s="85">
        <v>1</v>
      </c>
      <c r="D8" s="307">
        <v>2702994015.9400001</v>
      </c>
      <c r="E8" s="19"/>
      <c r="F8" s="3"/>
    </row>
    <row r="9" spans="2:6" x14ac:dyDescent="0.3">
      <c r="B9" s="97" t="s">
        <v>1714</v>
      </c>
      <c r="C9" s="85">
        <v>2</v>
      </c>
      <c r="D9" s="307">
        <v>-0.08</v>
      </c>
      <c r="E9" s="19"/>
      <c r="F9" s="3"/>
    </row>
    <row r="10" spans="2:6" x14ac:dyDescent="0.3">
      <c r="B10" s="97" t="s">
        <v>695</v>
      </c>
      <c r="C10" s="85">
        <v>3</v>
      </c>
      <c r="D10" s="307"/>
    </row>
    <row r="11" spans="2:6" x14ac:dyDescent="0.3">
      <c r="B11" s="97" t="s">
        <v>696</v>
      </c>
      <c r="C11" s="85">
        <v>4</v>
      </c>
      <c r="D11" s="307"/>
    </row>
    <row r="12" spans="2:6" ht="21.6" x14ac:dyDescent="0.3">
      <c r="B12" s="97" t="s">
        <v>1715</v>
      </c>
      <c r="C12" s="85">
        <v>5</v>
      </c>
      <c r="D12" s="307"/>
    </row>
    <row r="13" spans="2:6" x14ac:dyDescent="0.3">
      <c r="B13" s="97" t="s">
        <v>697</v>
      </c>
      <c r="C13" s="85">
        <v>6</v>
      </c>
      <c r="D13" s="307"/>
    </row>
    <row r="14" spans="2:6" x14ac:dyDescent="0.3">
      <c r="B14" s="97" t="s">
        <v>698</v>
      </c>
      <c r="C14" s="85">
        <v>7</v>
      </c>
      <c r="D14" s="307"/>
    </row>
    <row r="15" spans="2:6" x14ac:dyDescent="0.3">
      <c r="B15" s="97" t="s">
        <v>699</v>
      </c>
      <c r="C15" s="85">
        <v>8</v>
      </c>
      <c r="D15" s="307">
        <v>5635000</v>
      </c>
    </row>
    <row r="16" spans="2:6" x14ac:dyDescent="0.3">
      <c r="B16" s="97" t="s">
        <v>700</v>
      </c>
      <c r="C16" s="85">
        <v>9</v>
      </c>
      <c r="D16" s="307"/>
    </row>
    <row r="17" spans="2:4" x14ac:dyDescent="0.3">
      <c r="B17" s="97" t="s">
        <v>1717</v>
      </c>
      <c r="C17" s="85">
        <v>10</v>
      </c>
      <c r="D17" s="307">
        <v>241553034.69</v>
      </c>
    </row>
    <row r="18" spans="2:4" x14ac:dyDescent="0.3">
      <c r="B18" s="97" t="s">
        <v>701</v>
      </c>
      <c r="C18" s="85">
        <v>11</v>
      </c>
      <c r="D18" s="307"/>
    </row>
    <row r="19" spans="2:4" x14ac:dyDescent="0.3">
      <c r="B19" s="97" t="s">
        <v>1716</v>
      </c>
      <c r="C19" s="85" t="s">
        <v>1022</v>
      </c>
      <c r="D19" s="307"/>
    </row>
    <row r="20" spans="2:4" x14ac:dyDescent="0.3">
      <c r="B20" s="97" t="s">
        <v>1718</v>
      </c>
      <c r="C20" s="85" t="s">
        <v>1067</v>
      </c>
      <c r="D20" s="307"/>
    </row>
    <row r="21" spans="2:4" x14ac:dyDescent="0.3">
      <c r="B21" s="97" t="s">
        <v>702</v>
      </c>
      <c r="C21" s="85">
        <v>12</v>
      </c>
      <c r="D21" s="307">
        <v>-17003318.239999998</v>
      </c>
    </row>
    <row r="22" spans="2:4" x14ac:dyDescent="0.3">
      <c r="B22" s="140" t="s">
        <v>1719</v>
      </c>
      <c r="C22" s="85">
        <v>13</v>
      </c>
      <c r="D22" s="523">
        <v>2933178732.3099999</v>
      </c>
    </row>
    <row r="25" spans="2:4" x14ac:dyDescent="0.3">
      <c r="D25" s="3"/>
    </row>
  </sheetData>
  <mergeCells count="1">
    <mergeCell ref="B2:D2"/>
  </mergeCells>
  <conditionalFormatting sqref="D8 D10:D20 D22">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drawing r:id="rId2"/>
  <legacyDrawing r:id="rId3"/>
  <controls>
    <mc:AlternateContent xmlns:mc="http://schemas.openxmlformats.org/markup-compatibility/2006">
      <mc:Choice Requires="x14">
        <control shapeId="2252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22529" r:id="rId4" name="aguWaterMar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BA37-4F7B-4278-8F6A-9DE6501175DE}">
  <sheetPr codeName="Sheet1">
    <tabColor rgb="FF0070C0"/>
  </sheetPr>
  <dimension ref="A1:AQ147"/>
  <sheetViews>
    <sheetView showGridLines="0" showRowColHeaders="0" zoomScale="90" zoomScaleNormal="90" workbookViewId="0">
      <pane ySplit="14" topLeftCell="A15" activePane="bottomLeft" state="frozen"/>
      <selection activeCell="H103" sqref="H103"/>
      <selection pane="bottomLeft" activeCell="H103" sqref="H103"/>
    </sheetView>
  </sheetViews>
  <sheetFormatPr defaultColWidth="0" defaultRowHeight="14.4" outlineLevelCol="1" x14ac:dyDescent="0.3"/>
  <cols>
    <col min="1" max="1" width="2.5546875" style="215" customWidth="1"/>
    <col min="2" max="2" width="13" style="249" customWidth="1"/>
    <col min="3" max="3" width="4" style="215" customWidth="1"/>
    <col min="4" max="4" width="59.6640625" style="250" customWidth="1"/>
    <col min="5" max="5" width="16.44140625" style="251" hidden="1" customWidth="1"/>
    <col min="6" max="6" width="16.44140625" style="251" customWidth="1"/>
    <col min="7" max="7" width="10.5546875" style="249" bestFit="1" customWidth="1"/>
    <col min="8" max="8" width="52.88671875" style="250" customWidth="1"/>
    <col min="9" max="9" width="35.6640625" style="250" customWidth="1"/>
    <col min="10" max="10" width="30.33203125" style="250" customWidth="1"/>
    <col min="11" max="11" width="2.6640625" style="215" customWidth="1"/>
    <col min="12" max="23" width="5" style="252" hidden="1" customWidth="1" outlineLevel="1"/>
    <col min="24" max="24" width="4.6640625" style="215" customWidth="1" collapsed="1"/>
    <col min="25" max="27" width="9" style="215" hidden="1" customWidth="1"/>
    <col min="28" max="28" width="8.33203125" style="215" hidden="1" customWidth="1"/>
    <col min="29" max="42" width="7.109375" style="215" hidden="1" customWidth="1" outlineLevel="1"/>
    <col min="43" max="43" width="0" style="215" hidden="1" customWidth="1" collapsed="1"/>
    <col min="44" max="16384" width="9" style="215" hidden="1"/>
  </cols>
  <sheetData>
    <row r="1" spans="1:42" ht="10.199999999999999" customHeight="1" x14ac:dyDescent="0.3"/>
    <row r="2" spans="1:42" ht="28.2" customHeight="1" x14ac:dyDescent="0.3">
      <c r="B2" s="531" t="s">
        <v>877</v>
      </c>
      <c r="C2" s="532"/>
      <c r="D2" s="532"/>
      <c r="E2" s="532"/>
      <c r="F2" s="532"/>
      <c r="G2" s="532"/>
      <c r="H2" s="532"/>
      <c r="I2" s="532"/>
      <c r="J2" s="533"/>
      <c r="L2" s="253" t="s">
        <v>951</v>
      </c>
      <c r="M2" s="253"/>
      <c r="N2" s="253"/>
      <c r="O2" s="253"/>
      <c r="P2" s="253"/>
      <c r="X2" s="254" t="s">
        <v>1990</v>
      </c>
    </row>
    <row r="3" spans="1:42" ht="18.45" customHeight="1" x14ac:dyDescent="0.3">
      <c r="B3" s="534" t="s">
        <v>1991</v>
      </c>
      <c r="C3" s="534"/>
      <c r="D3" s="534"/>
      <c r="E3" s="534"/>
      <c r="J3" s="255" t="s">
        <v>898</v>
      </c>
      <c r="L3" s="407" t="s">
        <v>143</v>
      </c>
      <c r="M3" s="407" t="s">
        <v>163</v>
      </c>
      <c r="N3" s="407" t="s">
        <v>174</v>
      </c>
      <c r="O3" s="407" t="s">
        <v>185</v>
      </c>
      <c r="P3" s="407" t="s">
        <v>199</v>
      </c>
      <c r="Q3" s="407" t="s">
        <v>2112</v>
      </c>
      <c r="R3" s="407" t="s">
        <v>133</v>
      </c>
      <c r="S3" s="407" t="s">
        <v>208</v>
      </c>
      <c r="T3" s="407" t="s">
        <v>183</v>
      </c>
      <c r="U3" s="407" t="s">
        <v>138</v>
      </c>
      <c r="V3" s="407" t="s">
        <v>170</v>
      </c>
      <c r="W3" s="410" t="s">
        <v>2173</v>
      </c>
    </row>
    <row r="4" spans="1:42" ht="18.45" customHeight="1" x14ac:dyDescent="0.3">
      <c r="A4" s="256" t="s">
        <v>897</v>
      </c>
      <c r="L4" s="407" t="s">
        <v>144</v>
      </c>
      <c r="M4" s="407" t="s">
        <v>165</v>
      </c>
      <c r="N4" s="407" t="s">
        <v>175</v>
      </c>
      <c r="O4" s="407" t="s">
        <v>187</v>
      </c>
      <c r="P4" s="407" t="s">
        <v>201</v>
      </c>
      <c r="Q4" s="407" t="s">
        <v>2200</v>
      </c>
      <c r="R4" s="407" t="s">
        <v>135</v>
      </c>
      <c r="S4" s="407" t="s">
        <v>181</v>
      </c>
      <c r="T4" s="407" t="s">
        <v>183</v>
      </c>
      <c r="U4" s="407" t="s">
        <v>148</v>
      </c>
      <c r="V4" s="407" t="s">
        <v>160</v>
      </c>
      <c r="W4" s="410" t="s">
        <v>2176</v>
      </c>
    </row>
    <row r="5" spans="1:42" ht="18.45" customHeight="1" x14ac:dyDescent="0.3">
      <c r="L5" s="407" t="s">
        <v>145</v>
      </c>
      <c r="M5" s="407" t="s">
        <v>167</v>
      </c>
      <c r="N5" s="407" t="s">
        <v>175</v>
      </c>
      <c r="O5" s="407" t="s">
        <v>189</v>
      </c>
      <c r="P5" s="407" t="s">
        <v>202</v>
      </c>
      <c r="Q5" s="407" t="s">
        <v>2200</v>
      </c>
      <c r="R5" s="407" t="s">
        <v>136</v>
      </c>
      <c r="S5" s="407" t="s">
        <v>181</v>
      </c>
      <c r="T5" s="407" t="s">
        <v>5199</v>
      </c>
      <c r="U5" s="407" t="s">
        <v>149</v>
      </c>
      <c r="V5" s="411" t="s">
        <v>5201</v>
      </c>
      <c r="W5" s="410" t="s">
        <v>2179</v>
      </c>
    </row>
    <row r="6" spans="1:42" ht="18.45" customHeight="1" x14ac:dyDescent="0.3">
      <c r="L6" s="407" t="s">
        <v>146</v>
      </c>
      <c r="M6" s="407" t="s">
        <v>169</v>
      </c>
      <c r="N6" s="407" t="s">
        <v>176</v>
      </c>
      <c r="O6" s="407" t="s">
        <v>190</v>
      </c>
      <c r="P6" s="407" t="s">
        <v>200</v>
      </c>
      <c r="Q6" s="407" t="s">
        <v>130</v>
      </c>
      <c r="R6" s="407" t="s">
        <v>137</v>
      </c>
      <c r="S6" s="407" t="s">
        <v>2096</v>
      </c>
      <c r="T6" s="407" t="s">
        <v>158</v>
      </c>
      <c r="U6" s="407" t="s">
        <v>151</v>
      </c>
      <c r="V6" s="411" t="s">
        <v>2154</v>
      </c>
      <c r="W6" s="410" t="s">
        <v>2181</v>
      </c>
    </row>
    <row r="7" spans="1:42" ht="18.45" customHeight="1" x14ac:dyDescent="0.3">
      <c r="L7" s="407" t="s">
        <v>2185</v>
      </c>
      <c r="M7" s="407" t="s">
        <v>171</v>
      </c>
      <c r="N7" s="407" t="s">
        <v>176</v>
      </c>
      <c r="O7" s="407" t="s">
        <v>192</v>
      </c>
      <c r="P7" s="407" t="s">
        <v>203</v>
      </c>
      <c r="Q7" s="407" t="s">
        <v>131</v>
      </c>
      <c r="R7" s="407" t="s">
        <v>204</v>
      </c>
      <c r="S7" s="407" t="s">
        <v>2096</v>
      </c>
      <c r="T7" s="407" t="s">
        <v>2129</v>
      </c>
      <c r="U7" s="407" t="s">
        <v>153</v>
      </c>
      <c r="V7" s="411" t="s">
        <v>2157</v>
      </c>
      <c r="W7" s="410" t="s">
        <v>2195</v>
      </c>
    </row>
    <row r="8" spans="1:42" ht="18.45" customHeight="1" x14ac:dyDescent="0.3">
      <c r="L8" s="407" t="s">
        <v>150</v>
      </c>
      <c r="M8" s="407" t="s">
        <v>139</v>
      </c>
      <c r="N8" s="407" t="s">
        <v>177</v>
      </c>
      <c r="O8" s="407" t="s">
        <v>193</v>
      </c>
      <c r="P8" s="407" t="s">
        <v>191</v>
      </c>
      <c r="Q8" s="407" t="s">
        <v>2137</v>
      </c>
      <c r="R8" s="407" t="s">
        <v>205</v>
      </c>
      <c r="S8" s="407" t="s">
        <v>2096</v>
      </c>
      <c r="T8" s="407" t="s">
        <v>2132</v>
      </c>
      <c r="U8" s="407" t="s">
        <v>155</v>
      </c>
      <c r="V8" s="411" t="s">
        <v>2159</v>
      </c>
      <c r="W8" s="410" t="s">
        <v>2195</v>
      </c>
    </row>
    <row r="9" spans="1:42" ht="18.45" customHeight="1" x14ac:dyDescent="0.3">
      <c r="L9" s="407" t="s">
        <v>152</v>
      </c>
      <c r="M9" s="407" t="s">
        <v>140</v>
      </c>
      <c r="N9" s="407" t="s">
        <v>178</v>
      </c>
      <c r="O9" s="407" t="s">
        <v>194</v>
      </c>
      <c r="P9" s="407" t="s">
        <v>2109</v>
      </c>
      <c r="Q9" s="407" t="s">
        <v>2141</v>
      </c>
      <c r="R9" s="407" t="s">
        <v>206</v>
      </c>
      <c r="S9" s="407" t="s">
        <v>186</v>
      </c>
      <c r="T9" s="407" t="s">
        <v>157</v>
      </c>
      <c r="U9" s="407" t="s">
        <v>147</v>
      </c>
      <c r="V9" s="411" t="s">
        <v>2161</v>
      </c>
      <c r="W9" s="410" t="s">
        <v>2205</v>
      </c>
    </row>
    <row r="10" spans="1:42" ht="18.45" customHeight="1" x14ac:dyDescent="0.3">
      <c r="L10" s="407" t="s">
        <v>154</v>
      </c>
      <c r="M10" s="407" t="s">
        <v>2022</v>
      </c>
      <c r="N10" s="407" t="s">
        <v>180</v>
      </c>
      <c r="O10" s="407" t="s">
        <v>195</v>
      </c>
      <c r="P10" s="407" t="s">
        <v>2115</v>
      </c>
      <c r="Q10" s="407" t="s">
        <v>129</v>
      </c>
      <c r="R10" s="407" t="s">
        <v>207</v>
      </c>
      <c r="S10" s="407" t="s">
        <v>186</v>
      </c>
      <c r="T10" s="407" t="s">
        <v>128</v>
      </c>
      <c r="U10" s="407" t="s">
        <v>162</v>
      </c>
      <c r="V10" s="411" t="s">
        <v>2163</v>
      </c>
      <c r="W10" s="410" t="s">
        <v>2209</v>
      </c>
    </row>
    <row r="11" spans="1:42" ht="18.45" customHeight="1" x14ac:dyDescent="0.3">
      <c r="L11" s="407" t="s">
        <v>156</v>
      </c>
      <c r="M11" s="407" t="s">
        <v>2025</v>
      </c>
      <c r="N11" s="407" t="s">
        <v>182</v>
      </c>
      <c r="O11" s="407" t="s">
        <v>196</v>
      </c>
      <c r="P11" s="407" t="s">
        <v>2118</v>
      </c>
      <c r="Q11" s="407" t="s">
        <v>2190</v>
      </c>
      <c r="R11" s="407" t="s">
        <v>2040</v>
      </c>
      <c r="S11" s="407" t="s">
        <v>188</v>
      </c>
      <c r="T11" s="407" t="s">
        <v>141</v>
      </c>
      <c r="U11" s="407" t="s">
        <v>164</v>
      </c>
      <c r="V11" s="411" t="s">
        <v>2166</v>
      </c>
      <c r="W11" s="410" t="s">
        <v>2212</v>
      </c>
    </row>
    <row r="12" spans="1:42" ht="18.45" customHeight="1" x14ac:dyDescent="0.3">
      <c r="L12" s="407" t="s">
        <v>159</v>
      </c>
      <c r="M12" s="407" t="s">
        <v>172</v>
      </c>
      <c r="N12" s="407" t="s">
        <v>182</v>
      </c>
      <c r="O12" s="407" t="s">
        <v>197</v>
      </c>
      <c r="P12" s="407" t="s">
        <v>2121</v>
      </c>
      <c r="Q12" s="407" t="s">
        <v>2190</v>
      </c>
      <c r="R12" s="407" t="s">
        <v>2043</v>
      </c>
      <c r="S12" s="407" t="s">
        <v>179</v>
      </c>
      <c r="T12" s="407" t="s">
        <v>142</v>
      </c>
      <c r="U12" s="407" t="s">
        <v>166</v>
      </c>
      <c r="V12" s="411" t="s">
        <v>2169</v>
      </c>
      <c r="W12" s="410" t="s">
        <v>2215</v>
      </c>
    </row>
    <row r="13" spans="1:42" ht="18.45" customHeight="1" x14ac:dyDescent="0.3">
      <c r="L13" s="407" t="s">
        <v>161</v>
      </c>
      <c r="M13" s="407" t="s">
        <v>173</v>
      </c>
      <c r="N13" s="407" t="s">
        <v>184</v>
      </c>
      <c r="O13" s="407" t="s">
        <v>198</v>
      </c>
      <c r="P13" s="407" t="s">
        <v>2105</v>
      </c>
      <c r="Q13" s="407" t="s">
        <v>134</v>
      </c>
      <c r="R13" s="407" t="s">
        <v>2046</v>
      </c>
      <c r="S13" s="407" t="s">
        <v>179</v>
      </c>
      <c r="T13" s="407" t="s">
        <v>132</v>
      </c>
      <c r="U13" s="407" t="s">
        <v>168</v>
      </c>
      <c r="V13" s="411" t="s">
        <v>2171</v>
      </c>
      <c r="W13" s="410" t="s">
        <v>2215</v>
      </c>
    </row>
    <row r="14" spans="1:42" ht="21" customHeight="1" x14ac:dyDescent="0.3">
      <c r="B14" s="262" t="s">
        <v>126</v>
      </c>
      <c r="C14" s="262" t="s">
        <v>0</v>
      </c>
      <c r="D14" s="263" t="s">
        <v>1</v>
      </c>
      <c r="E14" s="264" t="s">
        <v>5200</v>
      </c>
      <c r="F14" s="265" t="s">
        <v>2226</v>
      </c>
      <c r="G14" s="266" t="s">
        <v>124</v>
      </c>
      <c r="H14" s="265" t="s">
        <v>2</v>
      </c>
      <c r="I14" s="267" t="s">
        <v>955</v>
      </c>
      <c r="J14" s="268" t="s">
        <v>956</v>
      </c>
      <c r="AC14" s="257" t="s">
        <v>2220</v>
      </c>
      <c r="AD14" s="257" t="s">
        <v>2221</v>
      </c>
      <c r="AE14" s="257" t="s">
        <v>2222</v>
      </c>
      <c r="AF14" s="257" t="s">
        <v>955</v>
      </c>
      <c r="AG14" s="257" t="s">
        <v>956</v>
      </c>
      <c r="AH14" s="257" t="s">
        <v>2223</v>
      </c>
      <c r="AI14" s="257" t="s">
        <v>2224</v>
      </c>
      <c r="AJ14" s="257" t="s">
        <v>2225</v>
      </c>
      <c r="AK14" s="257" t="s">
        <v>2226</v>
      </c>
      <c r="AL14" s="257" t="s">
        <v>954</v>
      </c>
      <c r="AM14" s="257" t="s">
        <v>2227</v>
      </c>
      <c r="AN14" s="257" t="s">
        <v>2228</v>
      </c>
      <c r="AO14" s="257" t="s">
        <v>957</v>
      </c>
      <c r="AP14" s="333" t="s">
        <v>958</v>
      </c>
    </row>
    <row r="15" spans="1:42" ht="24" x14ac:dyDescent="0.3">
      <c r="B15" s="269" t="s">
        <v>2019</v>
      </c>
      <c r="C15" s="270">
        <v>1</v>
      </c>
      <c r="D15" s="258" t="s">
        <v>3</v>
      </c>
      <c r="E15" s="259"/>
      <c r="F15" s="260" t="str">
        <f t="shared" ref="F15:F46" si="0">INDEX(AC15:AM15,MATCH($F$14,$AC$14:$AM$14,0))</f>
        <v>Quarterly (Article 447)</v>
      </c>
      <c r="G15" s="407" t="s">
        <v>129</v>
      </c>
      <c r="H15" s="409" t="s">
        <v>4</v>
      </c>
      <c r="I15" s="261" t="s">
        <v>2020</v>
      </c>
      <c r="J15" s="258" t="s">
        <v>964</v>
      </c>
      <c r="AC15" s="257" t="s">
        <v>2229</v>
      </c>
      <c r="AD15" s="257" t="s">
        <v>3</v>
      </c>
      <c r="AE15" s="257" t="s">
        <v>2230</v>
      </c>
      <c r="AF15" s="257" t="s">
        <v>2020</v>
      </c>
      <c r="AG15" s="257" t="s">
        <v>964</v>
      </c>
      <c r="AH15" s="257" t="s">
        <v>474</v>
      </c>
      <c r="AI15" s="257" t="s">
        <v>4</v>
      </c>
      <c r="AJ15" s="257" t="s">
        <v>965</v>
      </c>
      <c r="AK15" s="257" t="s">
        <v>965</v>
      </c>
      <c r="AL15" s="257" t="s">
        <v>966</v>
      </c>
      <c r="AM15" s="257" t="s">
        <v>967</v>
      </c>
      <c r="AN15" s="257" t="s">
        <v>967</v>
      </c>
      <c r="AO15" s="257" t="s">
        <v>968</v>
      </c>
      <c r="AP15" s="333" t="s">
        <v>967</v>
      </c>
    </row>
    <row r="16" spans="1:42" ht="36" x14ac:dyDescent="0.3">
      <c r="B16" s="269" t="s">
        <v>2019</v>
      </c>
      <c r="C16" s="270">
        <v>1</v>
      </c>
      <c r="D16" s="258" t="s">
        <v>3</v>
      </c>
      <c r="E16" s="259"/>
      <c r="F16" s="260" t="str">
        <f t="shared" si="0"/>
        <v>Quarterly</v>
      </c>
      <c r="G16" s="407" t="s">
        <v>128</v>
      </c>
      <c r="H16" s="409" t="s">
        <v>2021</v>
      </c>
      <c r="I16" s="258" t="s">
        <v>2020</v>
      </c>
      <c r="J16" s="258" t="s">
        <v>959</v>
      </c>
      <c r="AC16" s="257" t="s">
        <v>2229</v>
      </c>
      <c r="AD16" s="257" t="s">
        <v>3</v>
      </c>
      <c r="AE16" s="257" t="s">
        <v>2230</v>
      </c>
      <c r="AF16" s="257" t="s">
        <v>2020</v>
      </c>
      <c r="AG16" s="257" t="s">
        <v>959</v>
      </c>
      <c r="AH16" s="257" t="s">
        <v>474</v>
      </c>
      <c r="AI16" s="257" t="s">
        <v>2021</v>
      </c>
      <c r="AJ16" s="257" t="s">
        <v>960</v>
      </c>
      <c r="AK16" s="257" t="s">
        <v>960</v>
      </c>
      <c r="AL16" s="257" t="s">
        <v>961</v>
      </c>
      <c r="AM16" s="257" t="s">
        <v>961</v>
      </c>
      <c r="AN16" s="257" t="s">
        <v>962</v>
      </c>
      <c r="AO16" s="257" t="s">
        <v>963</v>
      </c>
      <c r="AP16" s="333" t="s">
        <v>963</v>
      </c>
    </row>
    <row r="17" spans="2:42" ht="36" x14ac:dyDescent="0.3">
      <c r="B17" s="269" t="s">
        <v>2019</v>
      </c>
      <c r="C17" s="270">
        <v>1</v>
      </c>
      <c r="D17" s="258" t="s">
        <v>3</v>
      </c>
      <c r="E17" s="259"/>
      <c r="F17" s="260" t="str">
        <f t="shared" si="0"/>
        <v xml:space="preserve">Annual </v>
      </c>
      <c r="G17" s="407" t="s">
        <v>132</v>
      </c>
      <c r="H17" s="409" t="s">
        <v>8</v>
      </c>
      <c r="I17" s="258" t="s">
        <v>2020</v>
      </c>
      <c r="J17" s="258" t="s">
        <v>9</v>
      </c>
      <c r="AC17" s="257" t="s">
        <v>2229</v>
      </c>
      <c r="AD17" s="257" t="s">
        <v>3</v>
      </c>
      <c r="AE17" s="257" t="s">
        <v>2230</v>
      </c>
      <c r="AF17" s="257" t="s">
        <v>2020</v>
      </c>
      <c r="AG17" s="257" t="s">
        <v>9</v>
      </c>
      <c r="AH17" s="257" t="s">
        <v>474</v>
      </c>
      <c r="AI17" s="257" t="s">
        <v>8</v>
      </c>
      <c r="AJ17" s="257" t="s">
        <v>963</v>
      </c>
      <c r="AK17" s="257" t="s">
        <v>963</v>
      </c>
      <c r="AL17" s="257" t="s">
        <v>961</v>
      </c>
      <c r="AM17" s="257" t="s">
        <v>970</v>
      </c>
      <c r="AN17" s="257" t="s">
        <v>962</v>
      </c>
      <c r="AO17" s="257" t="s">
        <v>963</v>
      </c>
      <c r="AP17" s="333" t="s">
        <v>970</v>
      </c>
    </row>
    <row r="18" spans="2:42" ht="36" x14ac:dyDescent="0.3">
      <c r="B18" s="269" t="s">
        <v>2019</v>
      </c>
      <c r="C18" s="270">
        <v>1</v>
      </c>
      <c r="D18" s="258" t="s">
        <v>3</v>
      </c>
      <c r="E18" s="259"/>
      <c r="F18" s="260" t="str">
        <f t="shared" si="0"/>
        <v xml:space="preserve">Annual </v>
      </c>
      <c r="G18" s="407" t="s">
        <v>130</v>
      </c>
      <c r="H18" s="409" t="s">
        <v>5</v>
      </c>
      <c r="I18" s="258" t="s">
        <v>2020</v>
      </c>
      <c r="J18" s="258" t="s">
        <v>6</v>
      </c>
      <c r="AC18" s="257" t="s">
        <v>2229</v>
      </c>
      <c r="AD18" s="257" t="s">
        <v>3</v>
      </c>
      <c r="AE18" s="257" t="s">
        <v>2230</v>
      </c>
      <c r="AF18" s="257" t="s">
        <v>2020</v>
      </c>
      <c r="AG18" s="257" t="s">
        <v>6</v>
      </c>
      <c r="AH18" s="257" t="s">
        <v>474</v>
      </c>
      <c r="AI18" s="257" t="s">
        <v>5</v>
      </c>
      <c r="AJ18" s="257" t="s">
        <v>963</v>
      </c>
      <c r="AK18" s="257" t="s">
        <v>963</v>
      </c>
      <c r="AL18" s="257" t="s">
        <v>961</v>
      </c>
      <c r="AM18" s="257" t="s">
        <v>962</v>
      </c>
      <c r="AN18" s="257" t="s">
        <v>962</v>
      </c>
      <c r="AO18" s="257" t="s">
        <v>963</v>
      </c>
      <c r="AP18" s="333" t="s">
        <v>962</v>
      </c>
    </row>
    <row r="19" spans="2:42" ht="36" x14ac:dyDescent="0.3">
      <c r="B19" s="269" t="s">
        <v>2019</v>
      </c>
      <c r="C19" s="270">
        <v>1</v>
      </c>
      <c r="D19" s="258" t="s">
        <v>3</v>
      </c>
      <c r="E19" s="259"/>
      <c r="F19" s="260" t="str">
        <f t="shared" si="0"/>
        <v xml:space="preserve">Annual </v>
      </c>
      <c r="G19" s="407" t="s">
        <v>131</v>
      </c>
      <c r="H19" s="409" t="s">
        <v>7</v>
      </c>
      <c r="I19" s="258" t="s">
        <v>2020</v>
      </c>
      <c r="J19" s="258" t="s">
        <v>969</v>
      </c>
      <c r="AC19" s="257" t="s">
        <v>2229</v>
      </c>
      <c r="AD19" s="257" t="s">
        <v>3</v>
      </c>
      <c r="AE19" s="257" t="s">
        <v>2230</v>
      </c>
      <c r="AF19" s="257" t="s">
        <v>2020</v>
      </c>
      <c r="AG19" s="257" t="s">
        <v>969</v>
      </c>
      <c r="AH19" s="257" t="s">
        <v>474</v>
      </c>
      <c r="AI19" s="257" t="s">
        <v>7</v>
      </c>
      <c r="AJ19" s="257" t="s">
        <v>963</v>
      </c>
      <c r="AK19" s="257" t="s">
        <v>963</v>
      </c>
      <c r="AL19" s="257" t="s">
        <v>961</v>
      </c>
      <c r="AM19" s="257" t="s">
        <v>962</v>
      </c>
      <c r="AN19" s="257" t="s">
        <v>962</v>
      </c>
      <c r="AO19" s="257" t="s">
        <v>963</v>
      </c>
      <c r="AP19" s="333" t="s">
        <v>962</v>
      </c>
    </row>
    <row r="20" spans="2:42" ht="36" x14ac:dyDescent="0.3">
      <c r="B20" s="269" t="s">
        <v>2019</v>
      </c>
      <c r="C20" s="270">
        <v>1</v>
      </c>
      <c r="D20" s="258" t="s">
        <v>3</v>
      </c>
      <c r="E20" s="259"/>
      <c r="F20" s="260" t="str">
        <f t="shared" si="0"/>
        <v>Quarterly</v>
      </c>
      <c r="G20" s="407" t="s">
        <v>2022</v>
      </c>
      <c r="H20" s="409" t="s">
        <v>2023</v>
      </c>
      <c r="I20" s="258" t="s">
        <v>2020</v>
      </c>
      <c r="J20" s="258" t="s">
        <v>2024</v>
      </c>
      <c r="AC20" s="257" t="s">
        <v>2229</v>
      </c>
      <c r="AD20" s="257" t="s">
        <v>3</v>
      </c>
      <c r="AE20" s="257" t="s">
        <v>2230</v>
      </c>
      <c r="AF20" s="257" t="s">
        <v>2020</v>
      </c>
      <c r="AG20" s="257" t="s">
        <v>2024</v>
      </c>
      <c r="AH20" s="257" t="s">
        <v>474</v>
      </c>
      <c r="AI20" s="257" t="s">
        <v>2023</v>
      </c>
      <c r="AJ20" s="257" t="s">
        <v>960</v>
      </c>
      <c r="AK20" s="257" t="s">
        <v>960</v>
      </c>
      <c r="AL20" s="257" t="s">
        <v>961</v>
      </c>
      <c r="AM20" s="257" t="s">
        <v>961</v>
      </c>
      <c r="AN20" s="257" t="s">
        <v>962</v>
      </c>
      <c r="AO20" s="257" t="s">
        <v>963</v>
      </c>
      <c r="AP20" s="333" t="s">
        <v>963</v>
      </c>
    </row>
    <row r="21" spans="2:42" ht="36" x14ac:dyDescent="0.3">
      <c r="B21" s="269" t="s">
        <v>2019</v>
      </c>
      <c r="C21" s="270">
        <v>1</v>
      </c>
      <c r="D21" s="258" t="s">
        <v>3</v>
      </c>
      <c r="E21" s="259"/>
      <c r="F21" s="260" t="str">
        <f t="shared" si="0"/>
        <v>Quarterly</v>
      </c>
      <c r="G21" s="407" t="s">
        <v>2025</v>
      </c>
      <c r="H21" s="409" t="s">
        <v>2272</v>
      </c>
      <c r="I21" s="258" t="s">
        <v>2020</v>
      </c>
      <c r="J21" s="258" t="s">
        <v>2024</v>
      </c>
      <c r="AC21" s="257" t="s">
        <v>2229</v>
      </c>
      <c r="AD21" s="257" t="s">
        <v>3</v>
      </c>
      <c r="AE21" s="257" t="s">
        <v>2230</v>
      </c>
      <c r="AF21" s="257" t="s">
        <v>2020</v>
      </c>
      <c r="AG21" s="257" t="s">
        <v>2024</v>
      </c>
      <c r="AH21" s="257" t="s">
        <v>474</v>
      </c>
      <c r="AI21" s="257" t="s">
        <v>2026</v>
      </c>
      <c r="AJ21" s="257" t="s">
        <v>960</v>
      </c>
      <c r="AK21" s="257" t="s">
        <v>960</v>
      </c>
      <c r="AL21" s="257" t="s">
        <v>961</v>
      </c>
      <c r="AM21" s="257" t="s">
        <v>961</v>
      </c>
      <c r="AN21" s="257" t="s">
        <v>962</v>
      </c>
      <c r="AO21" s="257" t="s">
        <v>963</v>
      </c>
      <c r="AP21" s="333" t="s">
        <v>963</v>
      </c>
    </row>
    <row r="22" spans="2:42" ht="36" x14ac:dyDescent="0.3">
      <c r="B22" s="269" t="s">
        <v>2027</v>
      </c>
      <c r="C22" s="270">
        <v>3</v>
      </c>
      <c r="D22" s="258" t="s">
        <v>2028</v>
      </c>
      <c r="E22" s="259"/>
      <c r="F22" s="260" t="str">
        <f t="shared" si="0"/>
        <v xml:space="preserve">Annual </v>
      </c>
      <c r="G22" s="407" t="s">
        <v>141</v>
      </c>
      <c r="H22" s="409" t="s">
        <v>11</v>
      </c>
      <c r="I22" s="258" t="s">
        <v>2029</v>
      </c>
      <c r="J22" s="258" t="s">
        <v>971</v>
      </c>
      <c r="AC22" s="257" t="s">
        <v>2231</v>
      </c>
      <c r="AD22" s="257" t="s">
        <v>2028</v>
      </c>
      <c r="AE22" s="257" t="s">
        <v>2230</v>
      </c>
      <c r="AF22" s="257" t="s">
        <v>2029</v>
      </c>
      <c r="AG22" s="257" t="s">
        <v>971</v>
      </c>
      <c r="AH22" s="257" t="s">
        <v>474</v>
      </c>
      <c r="AI22" s="257" t="s">
        <v>11</v>
      </c>
      <c r="AJ22" s="257" t="s">
        <v>963</v>
      </c>
      <c r="AK22" s="257" t="s">
        <v>963</v>
      </c>
      <c r="AL22" s="257" t="s">
        <v>961</v>
      </c>
      <c r="AM22" s="257" t="s">
        <v>972</v>
      </c>
      <c r="AN22" s="257" t="s">
        <v>962</v>
      </c>
      <c r="AO22" s="257" t="s">
        <v>963</v>
      </c>
      <c r="AP22" s="333" t="s">
        <v>986</v>
      </c>
    </row>
    <row r="23" spans="2:42" ht="36" x14ac:dyDescent="0.3">
      <c r="B23" s="269" t="s">
        <v>2027</v>
      </c>
      <c r="C23" s="270">
        <v>3</v>
      </c>
      <c r="D23" s="258" t="s">
        <v>2028</v>
      </c>
      <c r="E23" s="259"/>
      <c r="F23" s="260" t="str">
        <f t="shared" si="0"/>
        <v xml:space="preserve">Annual </v>
      </c>
      <c r="G23" s="407" t="s">
        <v>142</v>
      </c>
      <c r="H23" s="409" t="s">
        <v>12</v>
      </c>
      <c r="I23" s="258" t="s">
        <v>2029</v>
      </c>
      <c r="J23" s="258" t="s">
        <v>973</v>
      </c>
      <c r="AC23" s="257" t="s">
        <v>2231</v>
      </c>
      <c r="AD23" s="257" t="s">
        <v>2028</v>
      </c>
      <c r="AE23" s="257" t="s">
        <v>2230</v>
      </c>
      <c r="AF23" s="257" t="s">
        <v>2029</v>
      </c>
      <c r="AG23" s="257" t="s">
        <v>973</v>
      </c>
      <c r="AH23" s="257" t="s">
        <v>474</v>
      </c>
      <c r="AI23" s="257" t="s">
        <v>12</v>
      </c>
      <c r="AJ23" s="257" t="s">
        <v>963</v>
      </c>
      <c r="AK23" s="257" t="s">
        <v>963</v>
      </c>
      <c r="AL23" s="257" t="s">
        <v>961</v>
      </c>
      <c r="AM23" s="257" t="s">
        <v>962</v>
      </c>
      <c r="AN23" s="257" t="s">
        <v>962</v>
      </c>
      <c r="AO23" s="257" t="s">
        <v>963</v>
      </c>
      <c r="AP23" s="333" t="s">
        <v>974</v>
      </c>
    </row>
    <row r="24" spans="2:42" ht="36" x14ac:dyDescent="0.3">
      <c r="B24" s="269" t="s">
        <v>2030</v>
      </c>
      <c r="C24" s="270">
        <v>5</v>
      </c>
      <c r="D24" s="258" t="s">
        <v>14</v>
      </c>
      <c r="E24" s="259"/>
      <c r="F24" s="260" t="str">
        <f t="shared" si="0"/>
        <v xml:space="preserve">Annual </v>
      </c>
      <c r="G24" s="407" t="s">
        <v>134</v>
      </c>
      <c r="H24" s="409" t="s">
        <v>2031</v>
      </c>
      <c r="I24" s="258" t="s">
        <v>2032</v>
      </c>
      <c r="J24" s="258" t="s">
        <v>975</v>
      </c>
      <c r="AC24" s="257" t="s">
        <v>2232</v>
      </c>
      <c r="AD24" s="257" t="s">
        <v>14</v>
      </c>
      <c r="AE24" s="257" t="s">
        <v>2230</v>
      </c>
      <c r="AF24" s="257" t="s">
        <v>2032</v>
      </c>
      <c r="AG24" s="257" t="s">
        <v>975</v>
      </c>
      <c r="AH24" s="257" t="s">
        <v>474</v>
      </c>
      <c r="AI24" s="257" t="s">
        <v>2031</v>
      </c>
      <c r="AJ24" s="257" t="s">
        <v>963</v>
      </c>
      <c r="AK24" s="257" t="s">
        <v>963</v>
      </c>
      <c r="AL24" s="257" t="s">
        <v>963</v>
      </c>
      <c r="AM24" s="257" t="s">
        <v>962</v>
      </c>
      <c r="AN24" s="257" t="s">
        <v>962</v>
      </c>
      <c r="AO24" s="257" t="s">
        <v>963</v>
      </c>
      <c r="AP24" s="333" t="s">
        <v>962</v>
      </c>
    </row>
    <row r="25" spans="2:42" ht="36" x14ac:dyDescent="0.3">
      <c r="B25" s="269" t="s">
        <v>2030</v>
      </c>
      <c r="C25" s="270">
        <v>5</v>
      </c>
      <c r="D25" s="258" t="s">
        <v>14</v>
      </c>
      <c r="E25" s="259"/>
      <c r="F25" s="260" t="str">
        <f t="shared" si="0"/>
        <v xml:space="preserve">Annual </v>
      </c>
      <c r="G25" s="407" t="s">
        <v>135</v>
      </c>
      <c r="H25" s="409" t="s">
        <v>15</v>
      </c>
      <c r="I25" s="258" t="s">
        <v>2032</v>
      </c>
      <c r="J25" s="258" t="s">
        <v>978</v>
      </c>
      <c r="AC25" s="257" t="s">
        <v>2232</v>
      </c>
      <c r="AD25" s="257" t="s">
        <v>14</v>
      </c>
      <c r="AE25" s="257" t="s">
        <v>2230</v>
      </c>
      <c r="AF25" s="257" t="s">
        <v>2032</v>
      </c>
      <c r="AG25" s="257" t="s">
        <v>978</v>
      </c>
      <c r="AH25" s="257" t="s">
        <v>474</v>
      </c>
      <c r="AI25" s="257" t="s">
        <v>15</v>
      </c>
      <c r="AJ25" s="257" t="s">
        <v>963</v>
      </c>
      <c r="AK25" s="257" t="s">
        <v>963</v>
      </c>
      <c r="AL25" s="257" t="s">
        <v>963</v>
      </c>
      <c r="AM25" s="257" t="s">
        <v>962</v>
      </c>
      <c r="AN25" s="257" t="s">
        <v>962</v>
      </c>
      <c r="AO25" s="257" t="s">
        <v>963</v>
      </c>
      <c r="AP25" s="333" t="s">
        <v>962</v>
      </c>
    </row>
    <row r="26" spans="2:42" ht="36" x14ac:dyDescent="0.3">
      <c r="B26" s="269" t="s">
        <v>2030</v>
      </c>
      <c r="C26" s="270">
        <v>5</v>
      </c>
      <c r="D26" s="258" t="s">
        <v>14</v>
      </c>
      <c r="E26" s="259"/>
      <c r="F26" s="260" t="str">
        <f t="shared" si="0"/>
        <v xml:space="preserve">Annual </v>
      </c>
      <c r="G26" s="407" t="s">
        <v>133</v>
      </c>
      <c r="H26" s="409" t="s">
        <v>977</v>
      </c>
      <c r="I26" s="258" t="s">
        <v>2032</v>
      </c>
      <c r="J26" s="258" t="s">
        <v>976</v>
      </c>
      <c r="AC26" s="257" t="s">
        <v>2232</v>
      </c>
      <c r="AD26" s="257" t="s">
        <v>14</v>
      </c>
      <c r="AE26" s="257" t="s">
        <v>2230</v>
      </c>
      <c r="AF26" s="257" t="s">
        <v>2032</v>
      </c>
      <c r="AG26" s="257" t="s">
        <v>976</v>
      </c>
      <c r="AH26" s="257" t="s">
        <v>474</v>
      </c>
      <c r="AI26" s="257" t="s">
        <v>977</v>
      </c>
      <c r="AJ26" s="257" t="s">
        <v>963</v>
      </c>
      <c r="AK26" s="257" t="s">
        <v>963</v>
      </c>
      <c r="AL26" s="257" t="s">
        <v>963</v>
      </c>
      <c r="AM26" s="257" t="s">
        <v>962</v>
      </c>
      <c r="AN26" s="257" t="s">
        <v>962</v>
      </c>
      <c r="AO26" s="257" t="s">
        <v>963</v>
      </c>
      <c r="AP26" s="333" t="s">
        <v>962</v>
      </c>
    </row>
    <row r="27" spans="2:42" ht="36" x14ac:dyDescent="0.3">
      <c r="B27" s="269" t="s">
        <v>2030</v>
      </c>
      <c r="C27" s="270">
        <v>5</v>
      </c>
      <c r="D27" s="258" t="s">
        <v>14</v>
      </c>
      <c r="E27" s="259"/>
      <c r="F27" s="260" t="str">
        <f t="shared" si="0"/>
        <v xml:space="preserve">Annual </v>
      </c>
      <c r="G27" s="407" t="s">
        <v>136</v>
      </c>
      <c r="H27" s="409" t="s">
        <v>979</v>
      </c>
      <c r="I27" s="258" t="s">
        <v>2032</v>
      </c>
      <c r="J27" s="258" t="s">
        <v>978</v>
      </c>
      <c r="AC27" s="257" t="s">
        <v>2232</v>
      </c>
      <c r="AD27" s="257" t="s">
        <v>14</v>
      </c>
      <c r="AE27" s="257" t="s">
        <v>2230</v>
      </c>
      <c r="AF27" s="257" t="s">
        <v>2032</v>
      </c>
      <c r="AG27" s="257" t="s">
        <v>978</v>
      </c>
      <c r="AH27" s="257" t="s">
        <v>474</v>
      </c>
      <c r="AI27" s="257" t="s">
        <v>979</v>
      </c>
      <c r="AJ27" s="257" t="s">
        <v>963</v>
      </c>
      <c r="AK27" s="257" t="s">
        <v>963</v>
      </c>
      <c r="AL27" s="257" t="s">
        <v>963</v>
      </c>
      <c r="AM27" s="257" t="s">
        <v>962</v>
      </c>
      <c r="AN27" s="257" t="s">
        <v>962</v>
      </c>
      <c r="AO27" s="257" t="s">
        <v>963</v>
      </c>
      <c r="AP27" s="333" t="s">
        <v>962</v>
      </c>
    </row>
    <row r="28" spans="2:42" ht="36" x14ac:dyDescent="0.3">
      <c r="B28" s="269" t="s">
        <v>2030</v>
      </c>
      <c r="C28" s="270">
        <v>5</v>
      </c>
      <c r="D28" s="258" t="s">
        <v>14</v>
      </c>
      <c r="E28" s="259"/>
      <c r="F28" s="260" t="str">
        <f t="shared" si="0"/>
        <v xml:space="preserve">Annual </v>
      </c>
      <c r="G28" s="407" t="s">
        <v>138</v>
      </c>
      <c r="H28" s="409" t="s">
        <v>981</v>
      </c>
      <c r="I28" s="258" t="s">
        <v>2032</v>
      </c>
      <c r="J28" s="258" t="s">
        <v>17</v>
      </c>
      <c r="AC28" s="257" t="s">
        <v>2232</v>
      </c>
      <c r="AD28" s="257" t="s">
        <v>14</v>
      </c>
      <c r="AE28" s="257" t="s">
        <v>2230</v>
      </c>
      <c r="AF28" s="257" t="s">
        <v>2032</v>
      </c>
      <c r="AG28" s="257" t="s">
        <v>17</v>
      </c>
      <c r="AH28" s="257" t="s">
        <v>474</v>
      </c>
      <c r="AI28" s="257" t="s">
        <v>981</v>
      </c>
      <c r="AJ28" s="257" t="s">
        <v>963</v>
      </c>
      <c r="AK28" s="257" t="s">
        <v>963</v>
      </c>
      <c r="AL28" s="257" t="s">
        <v>963</v>
      </c>
      <c r="AM28" s="257" t="s">
        <v>962</v>
      </c>
      <c r="AN28" s="257" t="s">
        <v>962</v>
      </c>
      <c r="AO28" s="257" t="s">
        <v>963</v>
      </c>
      <c r="AP28" s="333" t="s">
        <v>962</v>
      </c>
    </row>
    <row r="29" spans="2:42" ht="36" x14ac:dyDescent="0.3">
      <c r="B29" s="269" t="s">
        <v>2030</v>
      </c>
      <c r="C29" s="270">
        <v>5</v>
      </c>
      <c r="D29" s="258" t="s">
        <v>14</v>
      </c>
      <c r="E29" s="259"/>
      <c r="F29" s="260" t="str">
        <f t="shared" si="0"/>
        <v xml:space="preserve">Annual </v>
      </c>
      <c r="G29" s="407" t="s">
        <v>137</v>
      </c>
      <c r="H29" s="409" t="s">
        <v>16</v>
      </c>
      <c r="I29" s="258" t="s">
        <v>2032</v>
      </c>
      <c r="J29" s="258" t="s">
        <v>980</v>
      </c>
      <c r="AC29" s="257" t="s">
        <v>2232</v>
      </c>
      <c r="AD29" s="257" t="s">
        <v>14</v>
      </c>
      <c r="AE29" s="257" t="s">
        <v>2230</v>
      </c>
      <c r="AF29" s="257" t="s">
        <v>2032</v>
      </c>
      <c r="AG29" s="257" t="s">
        <v>980</v>
      </c>
      <c r="AH29" s="257" t="s">
        <v>474</v>
      </c>
      <c r="AI29" s="257" t="s">
        <v>16</v>
      </c>
      <c r="AJ29" s="257" t="s">
        <v>963</v>
      </c>
      <c r="AK29" s="257" t="s">
        <v>963</v>
      </c>
      <c r="AL29" s="257" t="s">
        <v>963</v>
      </c>
      <c r="AM29" s="257" t="s">
        <v>962</v>
      </c>
      <c r="AN29" s="257" t="s">
        <v>962</v>
      </c>
      <c r="AO29" s="257" t="s">
        <v>963</v>
      </c>
      <c r="AP29" s="333" t="s">
        <v>962</v>
      </c>
    </row>
    <row r="30" spans="2:42" ht="48" x14ac:dyDescent="0.3">
      <c r="B30" s="269" t="s">
        <v>2033</v>
      </c>
      <c r="C30" s="270">
        <v>7</v>
      </c>
      <c r="D30" s="258" t="s">
        <v>18</v>
      </c>
      <c r="E30" s="259"/>
      <c r="F30" s="260" t="str">
        <f t="shared" si="0"/>
        <v>Semi-annual (point (a) of Article 437 and point (e) of Article 444)</v>
      </c>
      <c r="G30" s="407" t="s">
        <v>150</v>
      </c>
      <c r="H30" s="409" t="s">
        <v>19</v>
      </c>
      <c r="I30" s="258" t="s">
        <v>5202</v>
      </c>
      <c r="J30" s="258" t="s">
        <v>2035</v>
      </c>
      <c r="AC30" s="257" t="s">
        <v>2233</v>
      </c>
      <c r="AD30" s="257" t="s">
        <v>18</v>
      </c>
      <c r="AE30" s="257" t="s">
        <v>2230</v>
      </c>
      <c r="AF30" s="257" t="s">
        <v>2034</v>
      </c>
      <c r="AG30" s="257" t="s">
        <v>2035</v>
      </c>
      <c r="AH30" s="257" t="s">
        <v>474</v>
      </c>
      <c r="AI30" s="257" t="s">
        <v>19</v>
      </c>
      <c r="AJ30" s="257" t="s">
        <v>2234</v>
      </c>
      <c r="AK30" s="257" t="s">
        <v>2234</v>
      </c>
      <c r="AL30" s="257" t="s">
        <v>963</v>
      </c>
      <c r="AM30" s="257" t="s">
        <v>962</v>
      </c>
      <c r="AN30" s="257" t="s">
        <v>962</v>
      </c>
      <c r="AO30" s="257" t="s">
        <v>961</v>
      </c>
      <c r="AP30" s="333" t="s">
        <v>982</v>
      </c>
    </row>
    <row r="31" spans="2:42" ht="36" x14ac:dyDescent="0.3">
      <c r="B31" s="269" t="s">
        <v>2033</v>
      </c>
      <c r="C31" s="270">
        <v>7</v>
      </c>
      <c r="D31" s="258" t="s">
        <v>18</v>
      </c>
      <c r="E31" s="259"/>
      <c r="F31" s="260" t="str">
        <f t="shared" si="0"/>
        <v>Semi-annual</v>
      </c>
      <c r="G31" s="407" t="s">
        <v>152</v>
      </c>
      <c r="H31" s="409" t="s">
        <v>20</v>
      </c>
      <c r="I31" s="258" t="s">
        <v>2036</v>
      </c>
      <c r="J31" s="258" t="s">
        <v>983</v>
      </c>
      <c r="AC31" s="257" t="s">
        <v>2233</v>
      </c>
      <c r="AD31" s="257" t="s">
        <v>18</v>
      </c>
      <c r="AE31" s="257" t="s">
        <v>2230</v>
      </c>
      <c r="AF31" s="257" t="s">
        <v>2036</v>
      </c>
      <c r="AG31" s="257" t="s">
        <v>983</v>
      </c>
      <c r="AH31" s="257" t="s">
        <v>474</v>
      </c>
      <c r="AI31" s="257" t="s">
        <v>20</v>
      </c>
      <c r="AJ31" s="257" t="s">
        <v>984</v>
      </c>
      <c r="AK31" s="257" t="s">
        <v>984</v>
      </c>
      <c r="AL31" s="257" t="s">
        <v>961</v>
      </c>
      <c r="AM31" s="257" t="s">
        <v>962</v>
      </c>
      <c r="AN31" s="257" t="s">
        <v>962</v>
      </c>
      <c r="AO31" s="257" t="s">
        <v>961</v>
      </c>
      <c r="AP31" s="333" t="s">
        <v>961</v>
      </c>
    </row>
    <row r="32" spans="2:42" ht="36" x14ac:dyDescent="0.3">
      <c r="B32" s="269" t="s">
        <v>2033</v>
      </c>
      <c r="C32" s="270">
        <v>7</v>
      </c>
      <c r="D32" s="258" t="s">
        <v>18</v>
      </c>
      <c r="E32" s="259"/>
      <c r="F32" s="260" t="str">
        <f t="shared" si="0"/>
        <v xml:space="preserve">Annual </v>
      </c>
      <c r="G32" s="407" t="s">
        <v>154</v>
      </c>
      <c r="H32" s="409" t="s">
        <v>21</v>
      </c>
      <c r="I32" s="258" t="s">
        <v>2036</v>
      </c>
      <c r="J32" s="258" t="s">
        <v>22</v>
      </c>
      <c r="AC32" s="257" t="s">
        <v>2233</v>
      </c>
      <c r="AD32" s="257" t="s">
        <v>18</v>
      </c>
      <c r="AE32" s="257" t="s">
        <v>2230</v>
      </c>
      <c r="AF32" s="257" t="s">
        <v>2036</v>
      </c>
      <c r="AG32" s="257" t="s">
        <v>22</v>
      </c>
      <c r="AH32" s="257" t="s">
        <v>474</v>
      </c>
      <c r="AI32" s="257" t="s">
        <v>21</v>
      </c>
      <c r="AJ32" s="257" t="s">
        <v>963</v>
      </c>
      <c r="AK32" s="257" t="s">
        <v>963</v>
      </c>
      <c r="AL32" s="257" t="s">
        <v>961</v>
      </c>
      <c r="AM32" s="257" t="s">
        <v>962</v>
      </c>
      <c r="AN32" s="257" t="s">
        <v>962</v>
      </c>
      <c r="AO32" s="257" t="s">
        <v>961</v>
      </c>
      <c r="AP32" s="333" t="s">
        <v>962</v>
      </c>
    </row>
    <row r="33" spans="2:42" ht="36" x14ac:dyDescent="0.3">
      <c r="B33" s="269" t="s">
        <v>2037</v>
      </c>
      <c r="C33" s="270">
        <v>9</v>
      </c>
      <c r="D33" s="258" t="s">
        <v>23</v>
      </c>
      <c r="E33" s="259"/>
      <c r="F33" s="260" t="str">
        <f t="shared" si="0"/>
        <v>Semi-annual</v>
      </c>
      <c r="G33" s="407" t="s">
        <v>139</v>
      </c>
      <c r="H33" s="409" t="s">
        <v>24</v>
      </c>
      <c r="I33" s="258" t="s">
        <v>2038</v>
      </c>
      <c r="J33" s="258" t="s">
        <v>25</v>
      </c>
      <c r="AC33" s="257" t="s">
        <v>2235</v>
      </c>
      <c r="AD33" s="257" t="s">
        <v>23</v>
      </c>
      <c r="AE33" s="257" t="s">
        <v>2230</v>
      </c>
      <c r="AF33" s="257" t="s">
        <v>2038</v>
      </c>
      <c r="AG33" s="257" t="s">
        <v>25</v>
      </c>
      <c r="AH33" s="257" t="s">
        <v>474</v>
      </c>
      <c r="AI33" s="257" t="s">
        <v>24</v>
      </c>
      <c r="AJ33" s="257" t="s">
        <v>984</v>
      </c>
      <c r="AK33" s="257" t="s">
        <v>984</v>
      </c>
      <c r="AL33" s="257" t="s">
        <v>961</v>
      </c>
      <c r="AM33" s="257" t="s">
        <v>962</v>
      </c>
      <c r="AN33" s="257" t="s">
        <v>962</v>
      </c>
      <c r="AO33" s="257" t="s">
        <v>961</v>
      </c>
      <c r="AP33" s="333" t="s">
        <v>962</v>
      </c>
    </row>
    <row r="34" spans="2:42" ht="36" x14ac:dyDescent="0.3">
      <c r="B34" s="269" t="s">
        <v>2037</v>
      </c>
      <c r="C34" s="270">
        <v>9</v>
      </c>
      <c r="D34" s="258" t="s">
        <v>23</v>
      </c>
      <c r="E34" s="259"/>
      <c r="F34" s="260" t="str">
        <f t="shared" si="0"/>
        <v>Semi-annual</v>
      </c>
      <c r="G34" s="407" t="s">
        <v>140</v>
      </c>
      <c r="H34" s="409" t="s">
        <v>26</v>
      </c>
      <c r="I34" s="258" t="s">
        <v>2038</v>
      </c>
      <c r="J34" s="258" t="s">
        <v>27</v>
      </c>
      <c r="AC34" s="257" t="s">
        <v>2235</v>
      </c>
      <c r="AD34" s="257" t="s">
        <v>23</v>
      </c>
      <c r="AE34" s="257" t="s">
        <v>2230</v>
      </c>
      <c r="AF34" s="257" t="s">
        <v>2038</v>
      </c>
      <c r="AG34" s="257" t="s">
        <v>27</v>
      </c>
      <c r="AH34" s="257" t="s">
        <v>474</v>
      </c>
      <c r="AI34" s="257" t="s">
        <v>26</v>
      </c>
      <c r="AJ34" s="257" t="s">
        <v>984</v>
      </c>
      <c r="AK34" s="257" t="s">
        <v>984</v>
      </c>
      <c r="AL34" s="257" t="s">
        <v>961</v>
      </c>
      <c r="AM34" s="257" t="s">
        <v>962</v>
      </c>
      <c r="AN34" s="257" t="s">
        <v>962</v>
      </c>
      <c r="AO34" s="257" t="s">
        <v>961</v>
      </c>
      <c r="AP34" s="333" t="s">
        <v>962</v>
      </c>
    </row>
    <row r="35" spans="2:42" ht="36" x14ac:dyDescent="0.3">
      <c r="B35" s="269" t="s">
        <v>2039</v>
      </c>
      <c r="C35" s="270">
        <v>11</v>
      </c>
      <c r="D35" s="258" t="s">
        <v>28</v>
      </c>
      <c r="E35" s="259"/>
      <c r="F35" s="260" t="str">
        <f t="shared" si="0"/>
        <v>Semi-annual</v>
      </c>
      <c r="G35" s="407" t="s">
        <v>2040</v>
      </c>
      <c r="H35" s="409" t="s">
        <v>2041</v>
      </c>
      <c r="I35" s="258" t="s">
        <v>2042</v>
      </c>
      <c r="J35" s="258" t="s">
        <v>29</v>
      </c>
      <c r="AC35" s="257" t="s">
        <v>2236</v>
      </c>
      <c r="AD35" s="257" t="s">
        <v>28</v>
      </c>
      <c r="AE35" s="257" t="s">
        <v>2230</v>
      </c>
      <c r="AF35" s="257" t="s">
        <v>2042</v>
      </c>
      <c r="AG35" s="257" t="s">
        <v>29</v>
      </c>
      <c r="AH35" s="257" t="s">
        <v>474</v>
      </c>
      <c r="AI35" s="257" t="s">
        <v>2041</v>
      </c>
      <c r="AJ35" s="257" t="s">
        <v>984</v>
      </c>
      <c r="AK35" s="257" t="s">
        <v>984</v>
      </c>
      <c r="AL35" s="257" t="s">
        <v>961</v>
      </c>
      <c r="AM35" s="257" t="s">
        <v>962</v>
      </c>
      <c r="AN35" s="257" t="s">
        <v>962</v>
      </c>
      <c r="AO35" s="257" t="s">
        <v>961</v>
      </c>
      <c r="AP35" s="333" t="s">
        <v>962</v>
      </c>
    </row>
    <row r="36" spans="2:42" ht="48" x14ac:dyDescent="0.3">
      <c r="B36" s="269" t="s">
        <v>2039</v>
      </c>
      <c r="C36" s="270">
        <v>11</v>
      </c>
      <c r="D36" s="258" t="s">
        <v>28</v>
      </c>
      <c r="E36" s="259"/>
      <c r="F36" s="260" t="str">
        <f t="shared" si="0"/>
        <v>Annual (for rows 28 to 31a)
 Semi-annual (for rows up to row 28)</v>
      </c>
      <c r="G36" s="407" t="s">
        <v>2043</v>
      </c>
      <c r="H36" s="409" t="s">
        <v>2044</v>
      </c>
      <c r="I36" s="258" t="s">
        <v>2042</v>
      </c>
      <c r="J36" s="258" t="s">
        <v>2045</v>
      </c>
      <c r="AC36" s="257" t="s">
        <v>2236</v>
      </c>
      <c r="AD36" s="257" t="s">
        <v>28</v>
      </c>
      <c r="AE36" s="257" t="s">
        <v>2230</v>
      </c>
      <c r="AF36" s="257" t="s">
        <v>2042</v>
      </c>
      <c r="AG36" s="257" t="s">
        <v>2045</v>
      </c>
      <c r="AH36" s="257" t="s">
        <v>474</v>
      </c>
      <c r="AI36" s="257" t="s">
        <v>2044</v>
      </c>
      <c r="AJ36" s="257" t="s">
        <v>985</v>
      </c>
      <c r="AK36" s="257" t="s">
        <v>985</v>
      </c>
      <c r="AL36" s="257" t="s">
        <v>961</v>
      </c>
      <c r="AM36" s="257" t="s">
        <v>962</v>
      </c>
      <c r="AN36" s="257" t="s">
        <v>962</v>
      </c>
      <c r="AO36" s="257" t="s">
        <v>961</v>
      </c>
      <c r="AP36" s="333" t="s">
        <v>962</v>
      </c>
    </row>
    <row r="37" spans="2:42" ht="36" x14ac:dyDescent="0.3">
      <c r="B37" s="269" t="s">
        <v>2039</v>
      </c>
      <c r="C37" s="270">
        <v>11</v>
      </c>
      <c r="D37" s="258" t="s">
        <v>28</v>
      </c>
      <c r="E37" s="259"/>
      <c r="F37" s="260" t="str">
        <f t="shared" si="0"/>
        <v>Semi-annual</v>
      </c>
      <c r="G37" s="407" t="s">
        <v>2046</v>
      </c>
      <c r="H37" s="409" t="s">
        <v>2047</v>
      </c>
      <c r="I37" s="258" t="s">
        <v>2042</v>
      </c>
      <c r="J37" s="258" t="s">
        <v>29</v>
      </c>
      <c r="AC37" s="257" t="s">
        <v>2236</v>
      </c>
      <c r="AD37" s="257" t="s">
        <v>28</v>
      </c>
      <c r="AE37" s="257" t="s">
        <v>2230</v>
      </c>
      <c r="AF37" s="257" t="s">
        <v>2042</v>
      </c>
      <c r="AG37" s="257" t="s">
        <v>29</v>
      </c>
      <c r="AH37" s="257" t="s">
        <v>474</v>
      </c>
      <c r="AI37" s="257" t="s">
        <v>2047</v>
      </c>
      <c r="AJ37" s="257" t="s">
        <v>984</v>
      </c>
      <c r="AK37" s="257" t="s">
        <v>984</v>
      </c>
      <c r="AL37" s="257" t="s">
        <v>961</v>
      </c>
      <c r="AM37" s="257" t="s">
        <v>962</v>
      </c>
      <c r="AN37" s="257" t="s">
        <v>962</v>
      </c>
      <c r="AO37" s="257" t="s">
        <v>961</v>
      </c>
      <c r="AP37" s="333" t="s">
        <v>962</v>
      </c>
    </row>
    <row r="38" spans="2:42" ht="36" x14ac:dyDescent="0.3">
      <c r="B38" s="269" t="s">
        <v>2039</v>
      </c>
      <c r="C38" s="270">
        <v>11</v>
      </c>
      <c r="D38" s="258" t="s">
        <v>28</v>
      </c>
      <c r="E38" s="259"/>
      <c r="F38" s="260" t="str">
        <f t="shared" si="0"/>
        <v xml:space="preserve">Annual </v>
      </c>
      <c r="G38" s="407" t="s">
        <v>208</v>
      </c>
      <c r="H38" s="409" t="s">
        <v>30</v>
      </c>
      <c r="I38" s="258" t="s">
        <v>2042</v>
      </c>
      <c r="J38" s="258" t="s">
        <v>31</v>
      </c>
      <c r="AC38" s="257" t="s">
        <v>2236</v>
      </c>
      <c r="AD38" s="257" t="s">
        <v>28</v>
      </c>
      <c r="AE38" s="257" t="s">
        <v>2230</v>
      </c>
      <c r="AF38" s="257" t="s">
        <v>2042</v>
      </c>
      <c r="AG38" s="257" t="s">
        <v>31</v>
      </c>
      <c r="AH38" s="257" t="s">
        <v>474</v>
      </c>
      <c r="AI38" s="257" t="s">
        <v>30</v>
      </c>
      <c r="AJ38" s="257" t="s">
        <v>963</v>
      </c>
      <c r="AK38" s="257" t="s">
        <v>963</v>
      </c>
      <c r="AL38" s="257" t="s">
        <v>961</v>
      </c>
      <c r="AM38" s="257" t="s">
        <v>962</v>
      </c>
      <c r="AN38" s="257" t="s">
        <v>962</v>
      </c>
      <c r="AO38" s="257" t="s">
        <v>961</v>
      </c>
      <c r="AP38" s="333" t="s">
        <v>962</v>
      </c>
    </row>
    <row r="39" spans="2:42" ht="48" x14ac:dyDescent="0.3">
      <c r="B39" s="269" t="s">
        <v>474</v>
      </c>
      <c r="C39" s="270" t="s">
        <v>474</v>
      </c>
      <c r="D39" s="258" t="s">
        <v>2048</v>
      </c>
      <c r="E39" s="259"/>
      <c r="F39" s="260" t="str">
        <f t="shared" si="0"/>
        <v>N/A</v>
      </c>
      <c r="G39" s="407" t="s">
        <v>474</v>
      </c>
      <c r="H39" s="409" t="s">
        <v>2049</v>
      </c>
      <c r="I39" s="258" t="s">
        <v>2050</v>
      </c>
      <c r="J39" s="258" t="s">
        <v>2051</v>
      </c>
      <c r="AC39" s="257" t="s">
        <v>474</v>
      </c>
      <c r="AD39" s="257" t="s">
        <v>2048</v>
      </c>
      <c r="AE39" s="257" t="s">
        <v>2230</v>
      </c>
      <c r="AF39" s="257" t="s">
        <v>2050</v>
      </c>
      <c r="AG39" s="257" t="s">
        <v>2051</v>
      </c>
      <c r="AH39" s="257" t="s">
        <v>474</v>
      </c>
      <c r="AI39" s="257" t="s">
        <v>2049</v>
      </c>
      <c r="AJ39" s="257" t="s">
        <v>961</v>
      </c>
      <c r="AK39" s="257" t="s">
        <v>962</v>
      </c>
      <c r="AL39" s="257" t="s">
        <v>962</v>
      </c>
      <c r="AM39" s="257" t="s">
        <v>962</v>
      </c>
      <c r="AN39" s="257" t="s">
        <v>962</v>
      </c>
      <c r="AO39" s="257" t="s">
        <v>962</v>
      </c>
      <c r="AP39" s="333" t="s">
        <v>962</v>
      </c>
    </row>
    <row r="40" spans="2:42" ht="36" x14ac:dyDescent="0.3">
      <c r="B40" s="269" t="s">
        <v>2052</v>
      </c>
      <c r="C40" s="270">
        <v>13</v>
      </c>
      <c r="D40" s="258" t="s">
        <v>32</v>
      </c>
      <c r="E40" s="259"/>
      <c r="F40" s="260" t="str">
        <f t="shared" si="0"/>
        <v xml:space="preserve">Annual </v>
      </c>
      <c r="G40" s="407" t="s">
        <v>206</v>
      </c>
      <c r="H40" s="409" t="s">
        <v>2053</v>
      </c>
      <c r="I40" s="258" t="s">
        <v>2054</v>
      </c>
      <c r="J40" s="258" t="s">
        <v>33</v>
      </c>
      <c r="AC40" s="257" t="s">
        <v>2237</v>
      </c>
      <c r="AD40" s="257" t="s">
        <v>32</v>
      </c>
      <c r="AE40" s="257" t="s">
        <v>2230</v>
      </c>
      <c r="AF40" s="257" t="s">
        <v>2054</v>
      </c>
      <c r="AG40" s="257" t="s">
        <v>33</v>
      </c>
      <c r="AH40" s="257" t="s">
        <v>474</v>
      </c>
      <c r="AI40" s="257" t="s">
        <v>2053</v>
      </c>
      <c r="AJ40" s="257" t="s">
        <v>963</v>
      </c>
      <c r="AK40" s="257" t="s">
        <v>963</v>
      </c>
      <c r="AL40" s="257" t="s">
        <v>961</v>
      </c>
      <c r="AM40" s="257" t="s">
        <v>986</v>
      </c>
      <c r="AN40" s="257" t="s">
        <v>962</v>
      </c>
      <c r="AO40" s="257" t="s">
        <v>961</v>
      </c>
      <c r="AP40" s="333" t="s">
        <v>986</v>
      </c>
    </row>
    <row r="41" spans="2:42" ht="36" x14ac:dyDescent="0.3">
      <c r="B41" s="269" t="s">
        <v>2052</v>
      </c>
      <c r="C41" s="270">
        <v>13</v>
      </c>
      <c r="D41" s="258" t="s">
        <v>32</v>
      </c>
      <c r="E41" s="259"/>
      <c r="F41" s="260" t="str">
        <f t="shared" si="0"/>
        <v>Quarterly</v>
      </c>
      <c r="G41" s="407" t="s">
        <v>204</v>
      </c>
      <c r="H41" s="409" t="s">
        <v>34</v>
      </c>
      <c r="I41" s="258" t="s">
        <v>2054</v>
      </c>
      <c r="J41" s="258" t="s">
        <v>35</v>
      </c>
      <c r="AC41" s="257" t="s">
        <v>2237</v>
      </c>
      <c r="AD41" s="257" t="s">
        <v>32</v>
      </c>
      <c r="AE41" s="257" t="s">
        <v>2230</v>
      </c>
      <c r="AF41" s="257" t="s">
        <v>2054</v>
      </c>
      <c r="AG41" s="257" t="s">
        <v>35</v>
      </c>
      <c r="AH41" s="257" t="s">
        <v>474</v>
      </c>
      <c r="AI41" s="257" t="s">
        <v>34</v>
      </c>
      <c r="AJ41" s="257" t="s">
        <v>960</v>
      </c>
      <c r="AK41" s="257" t="s">
        <v>960</v>
      </c>
      <c r="AL41" s="257" t="s">
        <v>961</v>
      </c>
      <c r="AM41" s="257" t="s">
        <v>962</v>
      </c>
      <c r="AN41" s="257" t="s">
        <v>962</v>
      </c>
      <c r="AO41" s="257" t="s">
        <v>961</v>
      </c>
      <c r="AP41" s="333" t="s">
        <v>962</v>
      </c>
    </row>
    <row r="42" spans="2:42" ht="36" x14ac:dyDescent="0.3">
      <c r="B42" s="269" t="s">
        <v>2052</v>
      </c>
      <c r="C42" s="270">
        <v>13</v>
      </c>
      <c r="D42" s="258" t="s">
        <v>32</v>
      </c>
      <c r="E42" s="259"/>
      <c r="F42" s="260" t="str">
        <f t="shared" si="0"/>
        <v>Quarterly</v>
      </c>
      <c r="G42" s="407" t="s">
        <v>207</v>
      </c>
      <c r="H42" s="409" t="s">
        <v>2055</v>
      </c>
      <c r="I42" s="258" t="s">
        <v>2054</v>
      </c>
      <c r="J42" s="258" t="s">
        <v>35</v>
      </c>
      <c r="AC42" s="257" t="s">
        <v>2237</v>
      </c>
      <c r="AD42" s="257" t="s">
        <v>32</v>
      </c>
      <c r="AE42" s="257" t="s">
        <v>2230</v>
      </c>
      <c r="AF42" s="257" t="s">
        <v>2054</v>
      </c>
      <c r="AG42" s="257" t="s">
        <v>35</v>
      </c>
      <c r="AH42" s="257" t="s">
        <v>474</v>
      </c>
      <c r="AI42" s="257" t="s">
        <v>2055</v>
      </c>
      <c r="AJ42" s="257" t="s">
        <v>960</v>
      </c>
      <c r="AK42" s="257" t="s">
        <v>960</v>
      </c>
      <c r="AL42" s="257" t="s">
        <v>961</v>
      </c>
      <c r="AM42" s="257" t="s">
        <v>962</v>
      </c>
      <c r="AN42" s="257" t="s">
        <v>962</v>
      </c>
      <c r="AO42" s="257" t="s">
        <v>961</v>
      </c>
      <c r="AP42" s="333" t="s">
        <v>962</v>
      </c>
    </row>
    <row r="43" spans="2:42" ht="36" x14ac:dyDescent="0.3">
      <c r="B43" s="269" t="s">
        <v>2052</v>
      </c>
      <c r="C43" s="270">
        <v>13</v>
      </c>
      <c r="D43" s="258" t="s">
        <v>32</v>
      </c>
      <c r="E43" s="259"/>
      <c r="F43" s="260" t="str">
        <f t="shared" si="0"/>
        <v>Semi-annual</v>
      </c>
      <c r="G43" s="407" t="s">
        <v>205</v>
      </c>
      <c r="H43" s="409" t="s">
        <v>987</v>
      </c>
      <c r="I43" s="258" t="s">
        <v>2054</v>
      </c>
      <c r="J43" s="258" t="s">
        <v>36</v>
      </c>
      <c r="AC43" s="257" t="s">
        <v>2237</v>
      </c>
      <c r="AD43" s="257" t="s">
        <v>32</v>
      </c>
      <c r="AE43" s="257" t="s">
        <v>2230</v>
      </c>
      <c r="AF43" s="257" t="s">
        <v>2054</v>
      </c>
      <c r="AG43" s="257" t="s">
        <v>36</v>
      </c>
      <c r="AH43" s="257" t="s">
        <v>474</v>
      </c>
      <c r="AI43" s="257" t="s">
        <v>987</v>
      </c>
      <c r="AJ43" s="257" t="s">
        <v>984</v>
      </c>
      <c r="AK43" s="257" t="s">
        <v>984</v>
      </c>
      <c r="AL43" s="257" t="s">
        <v>961</v>
      </c>
      <c r="AM43" s="257" t="s">
        <v>962</v>
      </c>
      <c r="AN43" s="257" t="s">
        <v>962</v>
      </c>
      <c r="AO43" s="257" t="s">
        <v>961</v>
      </c>
      <c r="AP43" s="333" t="s">
        <v>962</v>
      </c>
    </row>
    <row r="44" spans="2:42" ht="36" x14ac:dyDescent="0.3">
      <c r="B44" s="269" t="s">
        <v>2056</v>
      </c>
      <c r="C44" s="270">
        <v>15</v>
      </c>
      <c r="D44" s="258" t="s">
        <v>2057</v>
      </c>
      <c r="E44" s="259"/>
      <c r="F44" s="260" t="str">
        <f t="shared" si="0"/>
        <v xml:space="preserve">Annual </v>
      </c>
      <c r="G44" s="407" t="s">
        <v>201</v>
      </c>
      <c r="H44" s="409" t="s">
        <v>37</v>
      </c>
      <c r="I44" s="258" t="s">
        <v>2058</v>
      </c>
      <c r="J44" s="258" t="s">
        <v>38</v>
      </c>
      <c r="AC44" s="257" t="s">
        <v>2238</v>
      </c>
      <c r="AD44" s="257" t="s">
        <v>2057</v>
      </c>
      <c r="AE44" s="257" t="s">
        <v>2230</v>
      </c>
      <c r="AF44" s="257" t="s">
        <v>2058</v>
      </c>
      <c r="AG44" s="257" t="s">
        <v>38</v>
      </c>
      <c r="AH44" s="257" t="s">
        <v>474</v>
      </c>
      <c r="AI44" s="257" t="s">
        <v>37</v>
      </c>
      <c r="AJ44" s="257" t="s">
        <v>963</v>
      </c>
      <c r="AK44" s="257" t="s">
        <v>963</v>
      </c>
      <c r="AL44" s="257" t="s">
        <v>961</v>
      </c>
      <c r="AM44" s="257" t="s">
        <v>986</v>
      </c>
      <c r="AN44" s="257" t="s">
        <v>962</v>
      </c>
      <c r="AO44" s="257" t="s">
        <v>961</v>
      </c>
      <c r="AP44" s="333" t="s">
        <v>2239</v>
      </c>
    </row>
    <row r="45" spans="2:42" ht="36" x14ac:dyDescent="0.3">
      <c r="B45" s="269" t="s">
        <v>2056</v>
      </c>
      <c r="C45" s="270">
        <v>15</v>
      </c>
      <c r="D45" s="258" t="s">
        <v>2057</v>
      </c>
      <c r="E45" s="259"/>
      <c r="F45" s="260" t="str">
        <f t="shared" si="0"/>
        <v xml:space="preserve">Annual </v>
      </c>
      <c r="G45" s="407" t="s">
        <v>202</v>
      </c>
      <c r="H45" s="409" t="s">
        <v>39</v>
      </c>
      <c r="I45" s="258" t="s">
        <v>2058</v>
      </c>
      <c r="J45" s="258" t="s">
        <v>988</v>
      </c>
      <c r="AC45" s="257" t="s">
        <v>2238</v>
      </c>
      <c r="AD45" s="257" t="s">
        <v>2057</v>
      </c>
      <c r="AE45" s="257" t="s">
        <v>2230</v>
      </c>
      <c r="AF45" s="257" t="s">
        <v>2058</v>
      </c>
      <c r="AG45" s="257" t="s">
        <v>988</v>
      </c>
      <c r="AH45" s="257" t="s">
        <v>474</v>
      </c>
      <c r="AI45" s="257" t="s">
        <v>39</v>
      </c>
      <c r="AJ45" s="257" t="s">
        <v>963</v>
      </c>
      <c r="AK45" s="257" t="s">
        <v>963</v>
      </c>
      <c r="AL45" s="257" t="s">
        <v>963</v>
      </c>
      <c r="AM45" s="257" t="s">
        <v>962</v>
      </c>
      <c r="AN45" s="257" t="s">
        <v>962</v>
      </c>
      <c r="AO45" s="257" t="s">
        <v>961</v>
      </c>
      <c r="AP45" s="333" t="s">
        <v>962</v>
      </c>
    </row>
    <row r="46" spans="2:42" ht="36" x14ac:dyDescent="0.3">
      <c r="B46" s="269" t="s">
        <v>2056</v>
      </c>
      <c r="C46" s="270">
        <v>15</v>
      </c>
      <c r="D46" s="258" t="s">
        <v>2057</v>
      </c>
      <c r="E46" s="259"/>
      <c r="F46" s="260" t="str">
        <f t="shared" si="0"/>
        <v xml:space="preserve">Annual </v>
      </c>
      <c r="G46" s="407" t="s">
        <v>174</v>
      </c>
      <c r="H46" s="409" t="s">
        <v>992</v>
      </c>
      <c r="I46" s="258" t="s">
        <v>2058</v>
      </c>
      <c r="J46" s="258" t="s">
        <v>2059</v>
      </c>
      <c r="AC46" s="257" t="s">
        <v>2238</v>
      </c>
      <c r="AD46" s="257" t="s">
        <v>2057</v>
      </c>
      <c r="AE46" s="257" t="s">
        <v>2230</v>
      </c>
      <c r="AF46" s="257" t="s">
        <v>2058</v>
      </c>
      <c r="AG46" s="257" t="s">
        <v>2059</v>
      </c>
      <c r="AH46" s="257" t="s">
        <v>474</v>
      </c>
      <c r="AI46" s="257" t="s">
        <v>992</v>
      </c>
      <c r="AJ46" s="257" t="s">
        <v>963</v>
      </c>
      <c r="AK46" s="257" t="s">
        <v>963</v>
      </c>
      <c r="AL46" s="257" t="s">
        <v>963</v>
      </c>
      <c r="AM46" s="257" t="s">
        <v>961</v>
      </c>
      <c r="AN46" s="257" t="s">
        <v>962</v>
      </c>
      <c r="AO46" s="257" t="s">
        <v>961</v>
      </c>
      <c r="AP46" s="333" t="s">
        <v>961</v>
      </c>
    </row>
    <row r="47" spans="2:42" ht="36" x14ac:dyDescent="0.3">
      <c r="B47" s="269" t="s">
        <v>2056</v>
      </c>
      <c r="C47" s="270">
        <v>15</v>
      </c>
      <c r="D47" s="258" t="s">
        <v>2057</v>
      </c>
      <c r="E47" s="259"/>
      <c r="F47" s="260" t="str">
        <f t="shared" ref="F47:F78" si="1">INDEX(AC47:AM47,MATCH($F$14,$AC$14:$AM$14,0))</f>
        <v>Semi-annual</v>
      </c>
      <c r="G47" s="407" t="s">
        <v>182</v>
      </c>
      <c r="H47" s="409" t="s">
        <v>989</v>
      </c>
      <c r="I47" s="258" t="s">
        <v>2058</v>
      </c>
      <c r="J47" s="258" t="s">
        <v>42</v>
      </c>
      <c r="AC47" s="257" t="s">
        <v>2238</v>
      </c>
      <c r="AD47" s="257" t="s">
        <v>2057</v>
      </c>
      <c r="AE47" s="257" t="s">
        <v>2230</v>
      </c>
      <c r="AF47" s="257" t="s">
        <v>2058</v>
      </c>
      <c r="AG47" s="257" t="s">
        <v>42</v>
      </c>
      <c r="AH47" s="257" t="s">
        <v>474</v>
      </c>
      <c r="AI47" s="257" t="s">
        <v>989</v>
      </c>
      <c r="AJ47" s="257" t="s">
        <v>984</v>
      </c>
      <c r="AK47" s="257" t="s">
        <v>984</v>
      </c>
      <c r="AL47" s="257" t="s">
        <v>961</v>
      </c>
      <c r="AM47" s="257" t="s">
        <v>962</v>
      </c>
      <c r="AN47" s="257" t="s">
        <v>962</v>
      </c>
      <c r="AO47" s="257" t="s">
        <v>961</v>
      </c>
      <c r="AP47" s="333" t="s">
        <v>962</v>
      </c>
    </row>
    <row r="48" spans="2:42" ht="36" x14ac:dyDescent="0.3">
      <c r="B48" s="269" t="s">
        <v>2056</v>
      </c>
      <c r="C48" s="270">
        <v>15</v>
      </c>
      <c r="D48" s="258" t="s">
        <v>2057</v>
      </c>
      <c r="E48" s="259"/>
      <c r="F48" s="260" t="str">
        <f t="shared" si="1"/>
        <v>Semi-annual</v>
      </c>
      <c r="G48" s="407" t="s">
        <v>185</v>
      </c>
      <c r="H48" s="409" t="s">
        <v>43</v>
      </c>
      <c r="I48" s="258" t="s">
        <v>2058</v>
      </c>
      <c r="J48" s="258" t="s">
        <v>990</v>
      </c>
      <c r="AC48" s="257" t="s">
        <v>2238</v>
      </c>
      <c r="AD48" s="257" t="s">
        <v>2057</v>
      </c>
      <c r="AE48" s="257" t="s">
        <v>2230</v>
      </c>
      <c r="AF48" s="257" t="s">
        <v>2058</v>
      </c>
      <c r="AG48" s="257" t="s">
        <v>990</v>
      </c>
      <c r="AH48" s="257" t="s">
        <v>474</v>
      </c>
      <c r="AI48" s="257" t="s">
        <v>43</v>
      </c>
      <c r="AJ48" s="257" t="s">
        <v>984</v>
      </c>
      <c r="AK48" s="257" t="s">
        <v>984</v>
      </c>
      <c r="AL48" s="257" t="s">
        <v>961</v>
      </c>
      <c r="AM48" s="257" t="s">
        <v>962</v>
      </c>
      <c r="AN48" s="257" t="s">
        <v>962</v>
      </c>
      <c r="AO48" s="257" t="s">
        <v>961</v>
      </c>
      <c r="AP48" s="333" t="s">
        <v>962</v>
      </c>
    </row>
    <row r="49" spans="2:42" ht="36" x14ac:dyDescent="0.3">
      <c r="B49" s="269" t="s">
        <v>2056</v>
      </c>
      <c r="C49" s="270">
        <v>15</v>
      </c>
      <c r="D49" s="258" t="s">
        <v>2057</v>
      </c>
      <c r="E49" s="259"/>
      <c r="F49" s="260" t="str">
        <f t="shared" si="1"/>
        <v>Semi-annual</v>
      </c>
      <c r="G49" s="407" t="s">
        <v>182</v>
      </c>
      <c r="H49" s="409" t="s">
        <v>40</v>
      </c>
      <c r="I49" s="258" t="s">
        <v>2058</v>
      </c>
      <c r="J49" s="258" t="s">
        <v>41</v>
      </c>
      <c r="AC49" s="257" t="s">
        <v>2238</v>
      </c>
      <c r="AD49" s="257" t="s">
        <v>2057</v>
      </c>
      <c r="AE49" s="257" t="s">
        <v>2230</v>
      </c>
      <c r="AF49" s="257" t="s">
        <v>2058</v>
      </c>
      <c r="AG49" s="257" t="s">
        <v>41</v>
      </c>
      <c r="AH49" s="257" t="s">
        <v>474</v>
      </c>
      <c r="AI49" s="257" t="s">
        <v>40</v>
      </c>
      <c r="AJ49" s="257" t="s">
        <v>984</v>
      </c>
      <c r="AK49" s="257" t="s">
        <v>984</v>
      </c>
      <c r="AL49" s="257" t="s">
        <v>961</v>
      </c>
      <c r="AM49" s="257" t="s">
        <v>2240</v>
      </c>
      <c r="AN49" s="257" t="s">
        <v>962</v>
      </c>
      <c r="AO49" s="257" t="s">
        <v>961</v>
      </c>
      <c r="AP49" s="333" t="s">
        <v>2240</v>
      </c>
    </row>
    <row r="50" spans="2:42" ht="36" x14ac:dyDescent="0.3">
      <c r="B50" s="269" t="s">
        <v>2056</v>
      </c>
      <c r="C50" s="270">
        <v>15</v>
      </c>
      <c r="D50" s="258" t="s">
        <v>2057</v>
      </c>
      <c r="E50" s="259"/>
      <c r="F50" s="260" t="str">
        <f t="shared" si="1"/>
        <v>Semi-annual</v>
      </c>
      <c r="G50" s="407" t="s">
        <v>172</v>
      </c>
      <c r="H50" s="409" t="s">
        <v>45</v>
      </c>
      <c r="I50" s="258" t="s">
        <v>2058</v>
      </c>
      <c r="J50" s="258" t="s">
        <v>46</v>
      </c>
      <c r="AC50" s="257" t="s">
        <v>2238</v>
      </c>
      <c r="AD50" s="257" t="s">
        <v>2057</v>
      </c>
      <c r="AE50" s="257" t="s">
        <v>2230</v>
      </c>
      <c r="AF50" s="257" t="s">
        <v>2058</v>
      </c>
      <c r="AG50" s="257" t="s">
        <v>46</v>
      </c>
      <c r="AH50" s="257" t="s">
        <v>474</v>
      </c>
      <c r="AI50" s="257" t="s">
        <v>45</v>
      </c>
      <c r="AJ50" s="257" t="s">
        <v>984</v>
      </c>
      <c r="AK50" s="257" t="s">
        <v>984</v>
      </c>
      <c r="AL50" s="257" t="s">
        <v>961</v>
      </c>
      <c r="AM50" s="257" t="s">
        <v>961</v>
      </c>
      <c r="AN50" s="257" t="s">
        <v>962</v>
      </c>
      <c r="AO50" s="257" t="s">
        <v>961</v>
      </c>
      <c r="AP50" s="333" t="s">
        <v>961</v>
      </c>
    </row>
    <row r="51" spans="2:42" ht="48" x14ac:dyDescent="0.3">
      <c r="B51" s="269" t="s">
        <v>2056</v>
      </c>
      <c r="C51" s="270">
        <v>15</v>
      </c>
      <c r="D51" s="258" t="s">
        <v>2057</v>
      </c>
      <c r="E51" s="259"/>
      <c r="F51" s="260" t="str">
        <f t="shared" si="1"/>
        <v>Semi-annual</v>
      </c>
      <c r="G51" s="407" t="s">
        <v>175</v>
      </c>
      <c r="H51" s="409" t="s">
        <v>47</v>
      </c>
      <c r="I51" s="258" t="s">
        <v>2060</v>
      </c>
      <c r="J51" s="258" t="s">
        <v>993</v>
      </c>
      <c r="AC51" s="257" t="s">
        <v>2238</v>
      </c>
      <c r="AD51" s="257" t="s">
        <v>2057</v>
      </c>
      <c r="AE51" s="257" t="s">
        <v>2230</v>
      </c>
      <c r="AF51" s="257" t="s">
        <v>2060</v>
      </c>
      <c r="AG51" s="257" t="s">
        <v>993</v>
      </c>
      <c r="AH51" s="257" t="s">
        <v>474</v>
      </c>
      <c r="AI51" s="257" t="s">
        <v>47</v>
      </c>
      <c r="AJ51" s="257" t="s">
        <v>984</v>
      </c>
      <c r="AK51" s="257" t="s">
        <v>984</v>
      </c>
      <c r="AL51" s="257" t="s">
        <v>961</v>
      </c>
      <c r="AM51" s="257" t="s">
        <v>962</v>
      </c>
      <c r="AN51" s="257" t="s">
        <v>962</v>
      </c>
      <c r="AO51" s="257" t="s">
        <v>961</v>
      </c>
      <c r="AP51" s="333" t="s">
        <v>962</v>
      </c>
    </row>
    <row r="52" spans="2:42" ht="48" x14ac:dyDescent="0.3">
      <c r="B52" s="269" t="s">
        <v>2056</v>
      </c>
      <c r="C52" s="270">
        <v>15</v>
      </c>
      <c r="D52" s="258" t="s">
        <v>2057</v>
      </c>
      <c r="E52" s="259"/>
      <c r="F52" s="260" t="str">
        <f t="shared" si="1"/>
        <v>Semi-annual</v>
      </c>
      <c r="G52" s="407" t="s">
        <v>176</v>
      </c>
      <c r="H52" s="409" t="s">
        <v>48</v>
      </c>
      <c r="I52" s="258" t="s">
        <v>2061</v>
      </c>
      <c r="J52" s="258" t="s">
        <v>49</v>
      </c>
      <c r="AC52" s="257" t="s">
        <v>2238</v>
      </c>
      <c r="AD52" s="257" t="s">
        <v>2057</v>
      </c>
      <c r="AE52" s="257" t="s">
        <v>2230</v>
      </c>
      <c r="AF52" s="257" t="s">
        <v>2061</v>
      </c>
      <c r="AG52" s="257" t="s">
        <v>49</v>
      </c>
      <c r="AH52" s="257" t="s">
        <v>474</v>
      </c>
      <c r="AI52" s="257" t="s">
        <v>48</v>
      </c>
      <c r="AJ52" s="257" t="s">
        <v>984</v>
      </c>
      <c r="AK52" s="257" t="s">
        <v>984</v>
      </c>
      <c r="AL52" s="257" t="s">
        <v>961</v>
      </c>
      <c r="AM52" s="257" t="s">
        <v>962</v>
      </c>
      <c r="AN52" s="257" t="s">
        <v>962</v>
      </c>
      <c r="AO52" s="257" t="s">
        <v>961</v>
      </c>
      <c r="AP52" s="333" t="s">
        <v>962</v>
      </c>
    </row>
    <row r="53" spans="2:42" ht="36" x14ac:dyDescent="0.3">
      <c r="B53" s="269" t="s">
        <v>2056</v>
      </c>
      <c r="C53" s="270">
        <v>15</v>
      </c>
      <c r="D53" s="258" t="s">
        <v>2057</v>
      </c>
      <c r="E53" s="259"/>
      <c r="F53" s="260" t="str">
        <f t="shared" si="1"/>
        <v>Semi-annual</v>
      </c>
      <c r="G53" s="407" t="s">
        <v>178</v>
      </c>
      <c r="H53" s="409" t="s">
        <v>51</v>
      </c>
      <c r="I53" s="258" t="s">
        <v>2058</v>
      </c>
      <c r="J53" s="258" t="s">
        <v>46</v>
      </c>
      <c r="AC53" s="257" t="s">
        <v>2238</v>
      </c>
      <c r="AD53" s="257" t="s">
        <v>2057</v>
      </c>
      <c r="AE53" s="257" t="s">
        <v>2230</v>
      </c>
      <c r="AF53" s="257" t="s">
        <v>2058</v>
      </c>
      <c r="AG53" s="257" t="s">
        <v>46</v>
      </c>
      <c r="AH53" s="257" t="s">
        <v>474</v>
      </c>
      <c r="AI53" s="257" t="s">
        <v>51</v>
      </c>
      <c r="AJ53" s="257" t="s">
        <v>984</v>
      </c>
      <c r="AK53" s="257" t="s">
        <v>984</v>
      </c>
      <c r="AL53" s="257" t="s">
        <v>961</v>
      </c>
      <c r="AM53" s="257" t="s">
        <v>961</v>
      </c>
      <c r="AN53" s="257" t="s">
        <v>962</v>
      </c>
      <c r="AO53" s="257" t="s">
        <v>961</v>
      </c>
      <c r="AP53" s="333" t="s">
        <v>961</v>
      </c>
    </row>
    <row r="54" spans="2:42" ht="36" x14ac:dyDescent="0.3">
      <c r="B54" s="269" t="s">
        <v>2056</v>
      </c>
      <c r="C54" s="270">
        <v>15</v>
      </c>
      <c r="D54" s="258" t="s">
        <v>2062</v>
      </c>
      <c r="E54" s="259"/>
      <c r="F54" s="260" t="str">
        <f t="shared" si="1"/>
        <v>Annual</v>
      </c>
      <c r="G54" s="407" t="s">
        <v>187</v>
      </c>
      <c r="H54" s="409" t="s">
        <v>44</v>
      </c>
      <c r="I54" s="258" t="s">
        <v>2063</v>
      </c>
      <c r="J54" s="258" t="s">
        <v>41</v>
      </c>
      <c r="AC54" s="257" t="s">
        <v>2238</v>
      </c>
      <c r="AD54" s="257" t="s">
        <v>2062</v>
      </c>
      <c r="AE54" s="257" t="s">
        <v>2230</v>
      </c>
      <c r="AF54" s="257" t="s">
        <v>2063</v>
      </c>
      <c r="AG54" s="257" t="s">
        <v>41</v>
      </c>
      <c r="AH54" s="257" t="s">
        <v>474</v>
      </c>
      <c r="AI54" s="257" t="s">
        <v>44</v>
      </c>
      <c r="AJ54" s="257" t="s">
        <v>961</v>
      </c>
      <c r="AK54" s="257" t="s">
        <v>961</v>
      </c>
      <c r="AL54" s="257" t="s">
        <v>961</v>
      </c>
      <c r="AM54" s="257" t="s">
        <v>962</v>
      </c>
      <c r="AN54" s="257" t="s">
        <v>962</v>
      </c>
      <c r="AO54" s="257" t="s">
        <v>962</v>
      </c>
      <c r="AP54" s="333" t="s">
        <v>962</v>
      </c>
    </row>
    <row r="55" spans="2:42" ht="36" x14ac:dyDescent="0.3">
      <c r="B55" s="269" t="s">
        <v>2056</v>
      </c>
      <c r="C55" s="270">
        <v>15</v>
      </c>
      <c r="D55" s="258" t="s">
        <v>2062</v>
      </c>
      <c r="E55" s="259"/>
      <c r="F55" s="260" t="str">
        <f t="shared" si="1"/>
        <v>Annual</v>
      </c>
      <c r="G55" s="407" t="s">
        <v>173</v>
      </c>
      <c r="H55" s="409" t="s">
        <v>991</v>
      </c>
      <c r="I55" s="258" t="s">
        <v>2063</v>
      </c>
      <c r="J55" s="258" t="s">
        <v>46</v>
      </c>
      <c r="AC55" s="257" t="s">
        <v>2238</v>
      </c>
      <c r="AD55" s="257" t="s">
        <v>2062</v>
      </c>
      <c r="AE55" s="257" t="s">
        <v>2230</v>
      </c>
      <c r="AF55" s="257" t="s">
        <v>2063</v>
      </c>
      <c r="AG55" s="257" t="s">
        <v>46</v>
      </c>
      <c r="AH55" s="257" t="s">
        <v>474</v>
      </c>
      <c r="AI55" s="257" t="s">
        <v>991</v>
      </c>
      <c r="AJ55" s="257" t="s">
        <v>961</v>
      </c>
      <c r="AK55" s="257" t="s">
        <v>961</v>
      </c>
      <c r="AL55" s="257" t="s">
        <v>961</v>
      </c>
      <c r="AM55" s="257" t="s">
        <v>962</v>
      </c>
      <c r="AN55" s="257" t="s">
        <v>962</v>
      </c>
      <c r="AO55" s="257" t="s">
        <v>962</v>
      </c>
      <c r="AP55" s="333" t="s">
        <v>962</v>
      </c>
    </row>
    <row r="56" spans="2:42" ht="48" x14ac:dyDescent="0.3">
      <c r="B56" s="269" t="s">
        <v>2056</v>
      </c>
      <c r="C56" s="270">
        <v>15</v>
      </c>
      <c r="D56" s="258" t="s">
        <v>2062</v>
      </c>
      <c r="E56" s="259"/>
      <c r="F56" s="260" t="str">
        <f t="shared" si="1"/>
        <v>Annual</v>
      </c>
      <c r="G56" s="407" t="s">
        <v>175</v>
      </c>
      <c r="H56" s="409" t="s">
        <v>47</v>
      </c>
      <c r="I56" s="258" t="s">
        <v>2064</v>
      </c>
      <c r="J56" s="258" t="s">
        <v>2065</v>
      </c>
      <c r="AC56" s="257" t="s">
        <v>2238</v>
      </c>
      <c r="AD56" s="257" t="s">
        <v>2062</v>
      </c>
      <c r="AE56" s="257" t="s">
        <v>2230</v>
      </c>
      <c r="AF56" s="257" t="s">
        <v>2064</v>
      </c>
      <c r="AG56" s="257" t="s">
        <v>2065</v>
      </c>
      <c r="AH56" s="257" t="s">
        <v>474</v>
      </c>
      <c r="AI56" s="257" t="s">
        <v>47</v>
      </c>
      <c r="AJ56" s="257" t="s">
        <v>961</v>
      </c>
      <c r="AK56" s="257" t="s">
        <v>961</v>
      </c>
      <c r="AL56" s="257" t="s">
        <v>961</v>
      </c>
      <c r="AM56" s="257" t="s">
        <v>962</v>
      </c>
      <c r="AN56" s="257" t="s">
        <v>962</v>
      </c>
      <c r="AO56" s="257" t="s">
        <v>962</v>
      </c>
      <c r="AP56" s="333" t="s">
        <v>962</v>
      </c>
    </row>
    <row r="57" spans="2:42" ht="48" x14ac:dyDescent="0.3">
      <c r="B57" s="269" t="s">
        <v>2056</v>
      </c>
      <c r="C57" s="270">
        <v>15</v>
      </c>
      <c r="D57" s="258" t="s">
        <v>2062</v>
      </c>
      <c r="E57" s="259"/>
      <c r="F57" s="260" t="str">
        <f t="shared" si="1"/>
        <v>Annual</v>
      </c>
      <c r="G57" s="407" t="s">
        <v>176</v>
      </c>
      <c r="H57" s="409" t="s">
        <v>48</v>
      </c>
      <c r="I57" s="258" t="s">
        <v>2066</v>
      </c>
      <c r="J57" s="258" t="s">
        <v>2067</v>
      </c>
      <c r="AC57" s="257" t="s">
        <v>2238</v>
      </c>
      <c r="AD57" s="257" t="s">
        <v>2062</v>
      </c>
      <c r="AE57" s="257" t="s">
        <v>2230</v>
      </c>
      <c r="AF57" s="257" t="s">
        <v>2066</v>
      </c>
      <c r="AG57" s="257" t="s">
        <v>2067</v>
      </c>
      <c r="AH57" s="257" t="s">
        <v>474</v>
      </c>
      <c r="AI57" s="257" t="s">
        <v>48</v>
      </c>
      <c r="AJ57" s="257" t="s">
        <v>961</v>
      </c>
      <c r="AK57" s="257" t="s">
        <v>961</v>
      </c>
      <c r="AL57" s="257" t="s">
        <v>961</v>
      </c>
      <c r="AM57" s="257" t="s">
        <v>962</v>
      </c>
      <c r="AN57" s="257" t="s">
        <v>962</v>
      </c>
      <c r="AO57" s="257" t="s">
        <v>962</v>
      </c>
      <c r="AP57" s="333" t="s">
        <v>962</v>
      </c>
    </row>
    <row r="58" spans="2:42" ht="36" x14ac:dyDescent="0.3">
      <c r="B58" s="269" t="s">
        <v>2056</v>
      </c>
      <c r="C58" s="270">
        <v>15</v>
      </c>
      <c r="D58" s="258" t="s">
        <v>2062</v>
      </c>
      <c r="E58" s="259"/>
      <c r="F58" s="260" t="str">
        <f t="shared" si="1"/>
        <v>Annual</v>
      </c>
      <c r="G58" s="407" t="s">
        <v>177</v>
      </c>
      <c r="H58" s="409" t="s">
        <v>50</v>
      </c>
      <c r="I58" s="258" t="s">
        <v>2063</v>
      </c>
      <c r="J58" s="258" t="s">
        <v>46</v>
      </c>
      <c r="AC58" s="257" t="s">
        <v>2238</v>
      </c>
      <c r="AD58" s="257" t="s">
        <v>2062</v>
      </c>
      <c r="AE58" s="257" t="s">
        <v>2230</v>
      </c>
      <c r="AF58" s="257" t="s">
        <v>2063</v>
      </c>
      <c r="AG58" s="257" t="s">
        <v>46</v>
      </c>
      <c r="AH58" s="257" t="s">
        <v>474</v>
      </c>
      <c r="AI58" s="257" t="s">
        <v>50</v>
      </c>
      <c r="AJ58" s="257" t="s">
        <v>961</v>
      </c>
      <c r="AK58" s="257" t="s">
        <v>961</v>
      </c>
      <c r="AL58" s="257" t="s">
        <v>961</v>
      </c>
      <c r="AM58" s="257" t="s">
        <v>962</v>
      </c>
      <c r="AN58" s="257" t="s">
        <v>962</v>
      </c>
      <c r="AO58" s="257" t="s">
        <v>962</v>
      </c>
      <c r="AP58" s="333" t="s">
        <v>962</v>
      </c>
    </row>
    <row r="59" spans="2:42" ht="36" x14ac:dyDescent="0.3">
      <c r="B59" s="269" t="s">
        <v>2056</v>
      </c>
      <c r="C59" s="270">
        <v>15</v>
      </c>
      <c r="D59" s="258" t="s">
        <v>2062</v>
      </c>
      <c r="E59" s="259"/>
      <c r="F59" s="260" t="str">
        <f t="shared" si="1"/>
        <v>Annual</v>
      </c>
      <c r="G59" s="407" t="s">
        <v>180</v>
      </c>
      <c r="H59" s="409" t="s">
        <v>2068</v>
      </c>
      <c r="I59" s="258" t="s">
        <v>2063</v>
      </c>
      <c r="J59" s="258" t="s">
        <v>46</v>
      </c>
      <c r="AC59" s="257" t="s">
        <v>2238</v>
      </c>
      <c r="AD59" s="257" t="s">
        <v>2062</v>
      </c>
      <c r="AE59" s="257" t="s">
        <v>2230</v>
      </c>
      <c r="AF59" s="257" t="s">
        <v>2063</v>
      </c>
      <c r="AG59" s="257" t="s">
        <v>46</v>
      </c>
      <c r="AH59" s="257" t="s">
        <v>474</v>
      </c>
      <c r="AI59" s="257" t="s">
        <v>2068</v>
      </c>
      <c r="AJ59" s="257" t="s">
        <v>961</v>
      </c>
      <c r="AK59" s="257" t="s">
        <v>961</v>
      </c>
      <c r="AL59" s="257" t="s">
        <v>961</v>
      </c>
      <c r="AM59" s="257" t="s">
        <v>962</v>
      </c>
      <c r="AN59" s="257" t="s">
        <v>962</v>
      </c>
      <c r="AO59" s="257" t="s">
        <v>962</v>
      </c>
      <c r="AP59" s="333" t="s">
        <v>962</v>
      </c>
    </row>
    <row r="60" spans="2:42" ht="36" x14ac:dyDescent="0.3">
      <c r="B60" s="269" t="s">
        <v>2069</v>
      </c>
      <c r="C60" s="270">
        <v>17</v>
      </c>
      <c r="D60" s="258" t="s">
        <v>52</v>
      </c>
      <c r="E60" s="259"/>
      <c r="F60" s="260" t="str">
        <f t="shared" si="1"/>
        <v xml:space="preserve">Annual </v>
      </c>
      <c r="G60" s="407" t="s">
        <v>200</v>
      </c>
      <c r="H60" s="409" t="s">
        <v>53</v>
      </c>
      <c r="I60" s="258" t="s">
        <v>2070</v>
      </c>
      <c r="J60" s="258" t="s">
        <v>54</v>
      </c>
      <c r="AC60" s="257" t="s">
        <v>2241</v>
      </c>
      <c r="AD60" s="257" t="s">
        <v>52</v>
      </c>
      <c r="AE60" s="257" t="s">
        <v>2230</v>
      </c>
      <c r="AF60" s="257" t="s">
        <v>2070</v>
      </c>
      <c r="AG60" s="257" t="s">
        <v>54</v>
      </c>
      <c r="AH60" s="257" t="s">
        <v>474</v>
      </c>
      <c r="AI60" s="257" t="s">
        <v>53</v>
      </c>
      <c r="AJ60" s="257" t="s">
        <v>963</v>
      </c>
      <c r="AK60" s="257" t="s">
        <v>963</v>
      </c>
      <c r="AL60" s="257" t="s">
        <v>961</v>
      </c>
      <c r="AM60" s="257" t="s">
        <v>962</v>
      </c>
      <c r="AN60" s="257" t="s">
        <v>962</v>
      </c>
      <c r="AO60" s="257" t="s">
        <v>961</v>
      </c>
      <c r="AP60" s="333" t="s">
        <v>962</v>
      </c>
    </row>
    <row r="61" spans="2:42" ht="36" x14ac:dyDescent="0.3">
      <c r="B61" s="269" t="s">
        <v>2069</v>
      </c>
      <c r="C61" s="270">
        <v>17</v>
      </c>
      <c r="D61" s="258" t="s">
        <v>52</v>
      </c>
      <c r="E61" s="259"/>
      <c r="F61" s="260" t="str">
        <f t="shared" si="1"/>
        <v>Semi-annual</v>
      </c>
      <c r="G61" s="407" t="s">
        <v>189</v>
      </c>
      <c r="H61" s="409" t="s">
        <v>2071</v>
      </c>
      <c r="I61" s="258" t="s">
        <v>2070</v>
      </c>
      <c r="J61" s="258" t="s">
        <v>994</v>
      </c>
      <c r="AC61" s="257" t="s">
        <v>2241</v>
      </c>
      <c r="AD61" s="257" t="s">
        <v>52</v>
      </c>
      <c r="AE61" s="257" t="s">
        <v>2230</v>
      </c>
      <c r="AF61" s="257" t="s">
        <v>2070</v>
      </c>
      <c r="AG61" s="257" t="s">
        <v>994</v>
      </c>
      <c r="AH61" s="257" t="s">
        <v>474</v>
      </c>
      <c r="AI61" s="257" t="s">
        <v>2071</v>
      </c>
      <c r="AJ61" s="257" t="s">
        <v>984</v>
      </c>
      <c r="AK61" s="257" t="s">
        <v>984</v>
      </c>
      <c r="AL61" s="257" t="s">
        <v>961</v>
      </c>
      <c r="AM61" s="257" t="s">
        <v>962</v>
      </c>
      <c r="AN61" s="257" t="s">
        <v>962</v>
      </c>
      <c r="AO61" s="257" t="s">
        <v>961</v>
      </c>
      <c r="AP61" s="333" t="s">
        <v>962</v>
      </c>
    </row>
    <row r="62" spans="2:42" ht="48" x14ac:dyDescent="0.3">
      <c r="B62" s="269" t="s">
        <v>2072</v>
      </c>
      <c r="C62" s="270">
        <v>19</v>
      </c>
      <c r="D62" s="258" t="s">
        <v>2073</v>
      </c>
      <c r="E62" s="259"/>
      <c r="F62" s="260" t="str">
        <f t="shared" si="1"/>
        <v xml:space="preserve">Annual </v>
      </c>
      <c r="G62" s="407" t="s">
        <v>203</v>
      </c>
      <c r="H62" s="409" t="s">
        <v>2074</v>
      </c>
      <c r="I62" s="258" t="s">
        <v>2075</v>
      </c>
      <c r="J62" s="258" t="s">
        <v>995</v>
      </c>
      <c r="AC62" s="257" t="s">
        <v>2242</v>
      </c>
      <c r="AD62" s="257" t="s">
        <v>2073</v>
      </c>
      <c r="AE62" s="257" t="s">
        <v>2230</v>
      </c>
      <c r="AF62" s="257" t="s">
        <v>2075</v>
      </c>
      <c r="AG62" s="257" t="s">
        <v>995</v>
      </c>
      <c r="AH62" s="257" t="s">
        <v>474</v>
      </c>
      <c r="AI62" s="257" t="s">
        <v>2074</v>
      </c>
      <c r="AJ62" s="257" t="s">
        <v>963</v>
      </c>
      <c r="AK62" s="257" t="s">
        <v>963</v>
      </c>
      <c r="AL62" s="257" t="s">
        <v>961</v>
      </c>
      <c r="AM62" s="257" t="s">
        <v>962</v>
      </c>
      <c r="AN62" s="257" t="s">
        <v>962</v>
      </c>
      <c r="AO62" s="257" t="s">
        <v>961</v>
      </c>
      <c r="AP62" s="333" t="s">
        <v>962</v>
      </c>
    </row>
    <row r="63" spans="2:42" ht="48" x14ac:dyDescent="0.3">
      <c r="B63" s="269" t="s">
        <v>2072</v>
      </c>
      <c r="C63" s="270">
        <v>19</v>
      </c>
      <c r="D63" s="258" t="s">
        <v>2073</v>
      </c>
      <c r="E63" s="259"/>
      <c r="F63" s="260" t="str">
        <f t="shared" si="1"/>
        <v>Semi-annual</v>
      </c>
      <c r="G63" s="407" t="s">
        <v>190</v>
      </c>
      <c r="H63" s="409" t="s">
        <v>55</v>
      </c>
      <c r="I63" s="258" t="s">
        <v>2075</v>
      </c>
      <c r="J63" s="258" t="s">
        <v>996</v>
      </c>
      <c r="AC63" s="257" t="s">
        <v>2242</v>
      </c>
      <c r="AD63" s="257" t="s">
        <v>2073</v>
      </c>
      <c r="AE63" s="257" t="s">
        <v>2230</v>
      </c>
      <c r="AF63" s="257" t="s">
        <v>2075</v>
      </c>
      <c r="AG63" s="257" t="s">
        <v>996</v>
      </c>
      <c r="AH63" s="257" t="s">
        <v>474</v>
      </c>
      <c r="AI63" s="257" t="s">
        <v>55</v>
      </c>
      <c r="AJ63" s="257" t="s">
        <v>984</v>
      </c>
      <c r="AK63" s="257" t="s">
        <v>984</v>
      </c>
      <c r="AL63" s="257" t="s">
        <v>961</v>
      </c>
      <c r="AM63" s="257" t="s">
        <v>962</v>
      </c>
      <c r="AN63" s="257" t="s">
        <v>962</v>
      </c>
      <c r="AO63" s="257" t="s">
        <v>961</v>
      </c>
      <c r="AP63" s="333" t="s">
        <v>962</v>
      </c>
    </row>
    <row r="64" spans="2:42" ht="48" x14ac:dyDescent="0.3">
      <c r="B64" s="269" t="s">
        <v>2072</v>
      </c>
      <c r="C64" s="270">
        <v>19</v>
      </c>
      <c r="D64" s="258" t="s">
        <v>2073</v>
      </c>
      <c r="E64" s="259"/>
      <c r="F64" s="260" t="str">
        <f t="shared" si="1"/>
        <v>Semi-annual</v>
      </c>
      <c r="G64" s="407" t="s">
        <v>192</v>
      </c>
      <c r="H64" s="409" t="s">
        <v>56</v>
      </c>
      <c r="I64" s="258" t="s">
        <v>2076</v>
      </c>
      <c r="J64" s="258" t="s">
        <v>997</v>
      </c>
      <c r="AC64" s="257" t="s">
        <v>2242</v>
      </c>
      <c r="AD64" s="257" t="s">
        <v>2073</v>
      </c>
      <c r="AE64" s="257" t="s">
        <v>2230</v>
      </c>
      <c r="AF64" s="257" t="s">
        <v>2076</v>
      </c>
      <c r="AG64" s="257" t="s">
        <v>997</v>
      </c>
      <c r="AH64" s="257" t="s">
        <v>474</v>
      </c>
      <c r="AI64" s="257" t="s">
        <v>56</v>
      </c>
      <c r="AJ64" s="257" t="s">
        <v>984</v>
      </c>
      <c r="AK64" s="257" t="s">
        <v>984</v>
      </c>
      <c r="AL64" s="257" t="s">
        <v>961</v>
      </c>
      <c r="AM64" s="257" t="s">
        <v>962</v>
      </c>
      <c r="AN64" s="257" t="s">
        <v>962</v>
      </c>
      <c r="AO64" s="257" t="s">
        <v>961</v>
      </c>
      <c r="AP64" s="333" t="s">
        <v>962</v>
      </c>
    </row>
    <row r="65" spans="2:42" ht="36" x14ac:dyDescent="0.3">
      <c r="B65" s="269" t="s">
        <v>2077</v>
      </c>
      <c r="C65" s="270">
        <v>21</v>
      </c>
      <c r="D65" s="258" t="s">
        <v>57</v>
      </c>
      <c r="E65" s="259"/>
      <c r="F65" s="260" t="str">
        <f t="shared" si="1"/>
        <v xml:space="preserve">Annual </v>
      </c>
      <c r="G65" s="407" t="s">
        <v>191</v>
      </c>
      <c r="H65" s="409" t="s">
        <v>58</v>
      </c>
      <c r="I65" s="258" t="s">
        <v>2078</v>
      </c>
      <c r="J65" s="258" t="s">
        <v>59</v>
      </c>
      <c r="AC65" s="257" t="s">
        <v>2243</v>
      </c>
      <c r="AD65" s="257" t="s">
        <v>57</v>
      </c>
      <c r="AE65" s="257" t="s">
        <v>2230</v>
      </c>
      <c r="AF65" s="257" t="s">
        <v>2078</v>
      </c>
      <c r="AG65" s="257" t="s">
        <v>59</v>
      </c>
      <c r="AH65" s="257" t="s">
        <v>474</v>
      </c>
      <c r="AI65" s="257" t="s">
        <v>58</v>
      </c>
      <c r="AJ65" s="257" t="s">
        <v>963</v>
      </c>
      <c r="AK65" s="257" t="s">
        <v>963</v>
      </c>
      <c r="AL65" s="257" t="s">
        <v>961</v>
      </c>
      <c r="AM65" s="257" t="s">
        <v>962</v>
      </c>
      <c r="AN65" s="257" t="s">
        <v>962</v>
      </c>
      <c r="AO65" s="257" t="s">
        <v>961</v>
      </c>
      <c r="AP65" s="333" t="s">
        <v>962</v>
      </c>
    </row>
    <row r="66" spans="2:42" ht="36" x14ac:dyDescent="0.3">
      <c r="B66" s="269" t="s">
        <v>2077</v>
      </c>
      <c r="C66" s="270">
        <v>21</v>
      </c>
      <c r="D66" s="258" t="s">
        <v>57</v>
      </c>
      <c r="E66" s="259"/>
      <c r="F66" s="260" t="str">
        <f t="shared" si="1"/>
        <v xml:space="preserve">Annual </v>
      </c>
      <c r="G66" s="407" t="s">
        <v>194</v>
      </c>
      <c r="H66" s="409" t="s">
        <v>61</v>
      </c>
      <c r="I66" s="258" t="s">
        <v>2078</v>
      </c>
      <c r="J66" s="258" t="s">
        <v>62</v>
      </c>
      <c r="AC66" s="257" t="s">
        <v>2243</v>
      </c>
      <c r="AD66" s="257" t="s">
        <v>57</v>
      </c>
      <c r="AE66" s="257" t="s">
        <v>2230</v>
      </c>
      <c r="AF66" s="257" t="s">
        <v>2078</v>
      </c>
      <c r="AG66" s="257" t="s">
        <v>62</v>
      </c>
      <c r="AH66" s="257" t="s">
        <v>474</v>
      </c>
      <c r="AI66" s="257" t="s">
        <v>61</v>
      </c>
      <c r="AJ66" s="257" t="s">
        <v>963</v>
      </c>
      <c r="AK66" s="257" t="s">
        <v>963</v>
      </c>
      <c r="AL66" s="257" t="s">
        <v>961</v>
      </c>
      <c r="AM66" s="257" t="s">
        <v>962</v>
      </c>
      <c r="AN66" s="257" t="s">
        <v>962</v>
      </c>
      <c r="AO66" s="257" t="s">
        <v>961</v>
      </c>
      <c r="AP66" s="333" t="s">
        <v>962</v>
      </c>
    </row>
    <row r="67" spans="2:42" ht="36" x14ac:dyDescent="0.3">
      <c r="B67" s="269" t="s">
        <v>2077</v>
      </c>
      <c r="C67" s="270">
        <v>21</v>
      </c>
      <c r="D67" s="258" t="s">
        <v>57</v>
      </c>
      <c r="E67" s="259"/>
      <c r="F67" s="260" t="str">
        <f t="shared" si="1"/>
        <v>Semi-annual</v>
      </c>
      <c r="G67" s="407" t="s">
        <v>193</v>
      </c>
      <c r="H67" s="409" t="s">
        <v>60</v>
      </c>
      <c r="I67" s="258" t="s">
        <v>2078</v>
      </c>
      <c r="J67" s="258" t="s">
        <v>998</v>
      </c>
      <c r="AC67" s="257" t="s">
        <v>2243</v>
      </c>
      <c r="AD67" s="257" t="s">
        <v>57</v>
      </c>
      <c r="AE67" s="257" t="s">
        <v>2230</v>
      </c>
      <c r="AF67" s="257" t="s">
        <v>2078</v>
      </c>
      <c r="AG67" s="257" t="s">
        <v>998</v>
      </c>
      <c r="AH67" s="257" t="s">
        <v>474</v>
      </c>
      <c r="AI67" s="257" t="s">
        <v>60</v>
      </c>
      <c r="AJ67" s="257" t="s">
        <v>984</v>
      </c>
      <c r="AK67" s="257" t="s">
        <v>984</v>
      </c>
      <c r="AL67" s="257" t="s">
        <v>961</v>
      </c>
      <c r="AM67" s="257" t="s">
        <v>962</v>
      </c>
      <c r="AN67" s="257" t="s">
        <v>962</v>
      </c>
      <c r="AO67" s="257" t="s">
        <v>961</v>
      </c>
      <c r="AP67" s="333" t="s">
        <v>962</v>
      </c>
    </row>
    <row r="68" spans="2:42" ht="36" x14ac:dyDescent="0.3">
      <c r="B68" s="269" t="s">
        <v>2077</v>
      </c>
      <c r="C68" s="270">
        <v>21</v>
      </c>
      <c r="D68" s="258" t="s">
        <v>57</v>
      </c>
      <c r="E68" s="259"/>
      <c r="F68" s="260" t="str">
        <f t="shared" si="1"/>
        <v>Semi-annual</v>
      </c>
      <c r="G68" s="407" t="s">
        <v>195</v>
      </c>
      <c r="H68" s="409" t="s">
        <v>63</v>
      </c>
      <c r="I68" s="258" t="s">
        <v>2078</v>
      </c>
      <c r="J68" s="258" t="s">
        <v>64</v>
      </c>
      <c r="AC68" s="257" t="s">
        <v>2243</v>
      </c>
      <c r="AD68" s="257" t="s">
        <v>57</v>
      </c>
      <c r="AE68" s="257" t="s">
        <v>2230</v>
      </c>
      <c r="AF68" s="257" t="s">
        <v>2078</v>
      </c>
      <c r="AG68" s="257" t="s">
        <v>64</v>
      </c>
      <c r="AH68" s="257" t="s">
        <v>474</v>
      </c>
      <c r="AI68" s="257" t="s">
        <v>63</v>
      </c>
      <c r="AJ68" s="257" t="s">
        <v>984</v>
      </c>
      <c r="AK68" s="257" t="s">
        <v>984</v>
      </c>
      <c r="AL68" s="257" t="s">
        <v>961</v>
      </c>
      <c r="AM68" s="257" t="s">
        <v>962</v>
      </c>
      <c r="AN68" s="257" t="s">
        <v>962</v>
      </c>
      <c r="AO68" s="257" t="s">
        <v>961</v>
      </c>
      <c r="AP68" s="333" t="s">
        <v>962</v>
      </c>
    </row>
    <row r="69" spans="2:42" ht="36" x14ac:dyDescent="0.3">
      <c r="B69" s="269" t="s">
        <v>2077</v>
      </c>
      <c r="C69" s="270">
        <v>21</v>
      </c>
      <c r="D69" s="258" t="s">
        <v>57</v>
      </c>
      <c r="E69" s="259"/>
      <c r="F69" s="260" t="str">
        <f t="shared" si="1"/>
        <v>Semi-annual</v>
      </c>
      <c r="G69" s="407" t="s">
        <v>196</v>
      </c>
      <c r="H69" s="409" t="s">
        <v>2079</v>
      </c>
      <c r="I69" s="258" t="s">
        <v>2078</v>
      </c>
      <c r="J69" s="258" t="s">
        <v>65</v>
      </c>
      <c r="AC69" s="257" t="s">
        <v>2243</v>
      </c>
      <c r="AD69" s="257" t="s">
        <v>57</v>
      </c>
      <c r="AE69" s="257" t="s">
        <v>2230</v>
      </c>
      <c r="AF69" s="257" t="s">
        <v>2078</v>
      </c>
      <c r="AG69" s="257" t="s">
        <v>65</v>
      </c>
      <c r="AH69" s="257" t="s">
        <v>474</v>
      </c>
      <c r="AI69" s="257" t="s">
        <v>2079</v>
      </c>
      <c r="AJ69" s="257" t="s">
        <v>984</v>
      </c>
      <c r="AK69" s="257" t="s">
        <v>984</v>
      </c>
      <c r="AL69" s="257" t="s">
        <v>961</v>
      </c>
      <c r="AM69" s="257" t="s">
        <v>962</v>
      </c>
      <c r="AN69" s="257" t="s">
        <v>962</v>
      </c>
      <c r="AO69" s="257" t="s">
        <v>961</v>
      </c>
      <c r="AP69" s="333" t="s">
        <v>962</v>
      </c>
    </row>
    <row r="70" spans="2:42" ht="36" x14ac:dyDescent="0.3">
      <c r="B70" s="269" t="s">
        <v>2077</v>
      </c>
      <c r="C70" s="270">
        <v>21</v>
      </c>
      <c r="D70" s="258" t="s">
        <v>57</v>
      </c>
      <c r="E70" s="259"/>
      <c r="F70" s="260" t="str">
        <f t="shared" si="1"/>
        <v>Quarterly</v>
      </c>
      <c r="G70" s="407" t="s">
        <v>197</v>
      </c>
      <c r="H70" s="409" t="s">
        <v>66</v>
      </c>
      <c r="I70" s="258" t="s">
        <v>2078</v>
      </c>
      <c r="J70" s="258" t="s">
        <v>67</v>
      </c>
      <c r="AC70" s="257" t="s">
        <v>2243</v>
      </c>
      <c r="AD70" s="257" t="s">
        <v>57</v>
      </c>
      <c r="AE70" s="257" t="s">
        <v>2230</v>
      </c>
      <c r="AF70" s="257" t="s">
        <v>2078</v>
      </c>
      <c r="AG70" s="257" t="s">
        <v>67</v>
      </c>
      <c r="AH70" s="257" t="s">
        <v>474</v>
      </c>
      <c r="AI70" s="257" t="s">
        <v>66</v>
      </c>
      <c r="AJ70" s="257" t="s">
        <v>960</v>
      </c>
      <c r="AK70" s="257" t="s">
        <v>960</v>
      </c>
      <c r="AL70" s="257" t="s">
        <v>961</v>
      </c>
      <c r="AM70" s="257" t="s">
        <v>962</v>
      </c>
      <c r="AN70" s="257" t="s">
        <v>962</v>
      </c>
      <c r="AO70" s="257" t="s">
        <v>961</v>
      </c>
      <c r="AP70" s="333" t="s">
        <v>962</v>
      </c>
    </row>
    <row r="71" spans="2:42" ht="36" x14ac:dyDescent="0.3">
      <c r="B71" s="269" t="s">
        <v>2077</v>
      </c>
      <c r="C71" s="270">
        <v>21</v>
      </c>
      <c r="D71" s="258" t="s">
        <v>57</v>
      </c>
      <c r="E71" s="259"/>
      <c r="F71" s="260" t="str">
        <f t="shared" si="1"/>
        <v xml:space="preserve">Annual </v>
      </c>
      <c r="G71" s="407" t="s">
        <v>198</v>
      </c>
      <c r="H71" s="409" t="s">
        <v>68</v>
      </c>
      <c r="I71" s="258" t="s">
        <v>2078</v>
      </c>
      <c r="J71" s="258" t="s">
        <v>69</v>
      </c>
      <c r="AC71" s="257" t="s">
        <v>2243</v>
      </c>
      <c r="AD71" s="257" t="s">
        <v>57</v>
      </c>
      <c r="AE71" s="257" t="s">
        <v>2230</v>
      </c>
      <c r="AF71" s="257" t="s">
        <v>2078</v>
      </c>
      <c r="AG71" s="257" t="s">
        <v>69</v>
      </c>
      <c r="AH71" s="257" t="s">
        <v>474</v>
      </c>
      <c r="AI71" s="257" t="s">
        <v>68</v>
      </c>
      <c r="AJ71" s="257" t="s">
        <v>963</v>
      </c>
      <c r="AK71" s="257" t="s">
        <v>963</v>
      </c>
      <c r="AL71" s="257" t="s">
        <v>961</v>
      </c>
      <c r="AM71" s="257" t="s">
        <v>962</v>
      </c>
      <c r="AN71" s="257" t="s">
        <v>962</v>
      </c>
      <c r="AO71" s="257" t="s">
        <v>961</v>
      </c>
      <c r="AP71" s="333" t="s">
        <v>962</v>
      </c>
    </row>
    <row r="72" spans="2:42" ht="36" x14ac:dyDescent="0.3">
      <c r="B72" s="269" t="s">
        <v>2077</v>
      </c>
      <c r="C72" s="270">
        <v>21</v>
      </c>
      <c r="D72" s="258" t="s">
        <v>57</v>
      </c>
      <c r="E72" s="259"/>
      <c r="F72" s="260" t="str">
        <f t="shared" si="1"/>
        <v xml:space="preserve">Annual </v>
      </c>
      <c r="G72" s="407" t="s">
        <v>199</v>
      </c>
      <c r="H72" s="409" t="s">
        <v>70</v>
      </c>
      <c r="I72" s="258" t="s">
        <v>2078</v>
      </c>
      <c r="J72" s="258" t="s">
        <v>2080</v>
      </c>
      <c r="AC72" s="257" t="s">
        <v>2243</v>
      </c>
      <c r="AD72" s="257" t="s">
        <v>57</v>
      </c>
      <c r="AE72" s="257" t="s">
        <v>2230</v>
      </c>
      <c r="AF72" s="257" t="s">
        <v>2078</v>
      </c>
      <c r="AG72" s="257" t="s">
        <v>2080</v>
      </c>
      <c r="AH72" s="257" t="s">
        <v>474</v>
      </c>
      <c r="AI72" s="257" t="s">
        <v>70</v>
      </c>
      <c r="AJ72" s="257" t="s">
        <v>963</v>
      </c>
      <c r="AK72" s="257" t="s">
        <v>963</v>
      </c>
      <c r="AL72" s="257" t="s">
        <v>961</v>
      </c>
      <c r="AM72" s="257" t="s">
        <v>962</v>
      </c>
      <c r="AN72" s="257" t="s">
        <v>962</v>
      </c>
      <c r="AO72" s="257" t="s">
        <v>961</v>
      </c>
      <c r="AP72" s="333" t="s">
        <v>962</v>
      </c>
    </row>
    <row r="73" spans="2:42" ht="36" x14ac:dyDescent="0.3">
      <c r="B73" s="269" t="s">
        <v>2081</v>
      </c>
      <c r="C73" s="270">
        <v>23</v>
      </c>
      <c r="D73" s="258" t="s">
        <v>2082</v>
      </c>
      <c r="E73" s="259"/>
      <c r="F73" s="260" t="str">
        <f t="shared" si="1"/>
        <v>Semi-annual</v>
      </c>
      <c r="G73" s="407" t="s">
        <v>184</v>
      </c>
      <c r="H73" s="409" t="s">
        <v>71</v>
      </c>
      <c r="I73" s="258" t="s">
        <v>2083</v>
      </c>
      <c r="J73" s="258" t="s">
        <v>72</v>
      </c>
      <c r="AC73" s="257" t="s">
        <v>2244</v>
      </c>
      <c r="AD73" s="257" t="s">
        <v>2082</v>
      </c>
      <c r="AE73" s="257" t="s">
        <v>2230</v>
      </c>
      <c r="AF73" s="257" t="s">
        <v>2083</v>
      </c>
      <c r="AG73" s="257" t="s">
        <v>72</v>
      </c>
      <c r="AH73" s="257" t="s">
        <v>474</v>
      </c>
      <c r="AI73" s="257" t="s">
        <v>71</v>
      </c>
      <c r="AJ73" s="257" t="s">
        <v>984</v>
      </c>
      <c r="AK73" s="257" t="s">
        <v>984</v>
      </c>
      <c r="AL73" s="257" t="s">
        <v>961</v>
      </c>
      <c r="AM73" s="257" t="s">
        <v>962</v>
      </c>
      <c r="AN73" s="257" t="s">
        <v>962</v>
      </c>
      <c r="AO73" s="257" t="s">
        <v>961</v>
      </c>
      <c r="AP73" s="333" t="s">
        <v>962</v>
      </c>
    </row>
    <row r="74" spans="2:42" ht="36" x14ac:dyDescent="0.3">
      <c r="B74" s="269" t="s">
        <v>2084</v>
      </c>
      <c r="C74" s="270">
        <v>25</v>
      </c>
      <c r="D74" s="258" t="s">
        <v>73</v>
      </c>
      <c r="E74" s="259"/>
      <c r="F74" s="260" t="str">
        <f t="shared" si="1"/>
        <v xml:space="preserve">Annual </v>
      </c>
      <c r="G74" s="407" t="s">
        <v>171</v>
      </c>
      <c r="H74" s="409" t="s">
        <v>74</v>
      </c>
      <c r="I74" s="258" t="s">
        <v>2085</v>
      </c>
      <c r="J74" s="258" t="s">
        <v>999</v>
      </c>
      <c r="AC74" s="257" t="s">
        <v>2245</v>
      </c>
      <c r="AD74" s="257" t="s">
        <v>73</v>
      </c>
      <c r="AE74" s="257" t="s">
        <v>2230</v>
      </c>
      <c r="AF74" s="257" t="s">
        <v>2085</v>
      </c>
      <c r="AG74" s="257" t="s">
        <v>999</v>
      </c>
      <c r="AH74" s="257" t="s">
        <v>474</v>
      </c>
      <c r="AI74" s="257" t="s">
        <v>74</v>
      </c>
      <c r="AJ74" s="257" t="s">
        <v>963</v>
      </c>
      <c r="AK74" s="257" t="s">
        <v>963</v>
      </c>
      <c r="AL74" s="257" t="s">
        <v>961</v>
      </c>
      <c r="AM74" s="257" t="s">
        <v>962</v>
      </c>
      <c r="AN74" s="257" t="s">
        <v>962</v>
      </c>
      <c r="AO74" s="257" t="s">
        <v>961</v>
      </c>
      <c r="AP74" s="333" t="s">
        <v>962</v>
      </c>
    </row>
    <row r="75" spans="2:42" ht="36" x14ac:dyDescent="0.3">
      <c r="B75" s="269" t="s">
        <v>2084</v>
      </c>
      <c r="C75" s="270">
        <v>25</v>
      </c>
      <c r="D75" s="258" t="s">
        <v>73</v>
      </c>
      <c r="E75" s="259"/>
      <c r="F75" s="260" t="str">
        <f t="shared" si="1"/>
        <v>Semi-annual/ Annual for point (m)</v>
      </c>
      <c r="G75" s="407" t="s">
        <v>156</v>
      </c>
      <c r="H75" s="409" t="s">
        <v>75</v>
      </c>
      <c r="I75" s="258" t="s">
        <v>2085</v>
      </c>
      <c r="J75" s="258" t="s">
        <v>1000</v>
      </c>
      <c r="AC75" s="257" t="s">
        <v>2245</v>
      </c>
      <c r="AD75" s="257" t="s">
        <v>73</v>
      </c>
      <c r="AE75" s="257" t="s">
        <v>2230</v>
      </c>
      <c r="AF75" s="257" t="s">
        <v>2085</v>
      </c>
      <c r="AG75" s="257" t="s">
        <v>1000</v>
      </c>
      <c r="AH75" s="257" t="s">
        <v>474</v>
      </c>
      <c r="AI75" s="257" t="s">
        <v>75</v>
      </c>
      <c r="AJ75" s="257" t="s">
        <v>1001</v>
      </c>
      <c r="AK75" s="257" t="s">
        <v>1001</v>
      </c>
      <c r="AL75" s="257" t="s">
        <v>961</v>
      </c>
      <c r="AM75" s="257" t="s">
        <v>962</v>
      </c>
      <c r="AN75" s="257" t="s">
        <v>962</v>
      </c>
      <c r="AO75" s="257" t="s">
        <v>961</v>
      </c>
      <c r="AP75" s="333" t="s">
        <v>962</v>
      </c>
    </row>
    <row r="76" spans="2:42" ht="36" x14ac:dyDescent="0.3">
      <c r="B76" s="269" t="s">
        <v>2084</v>
      </c>
      <c r="C76" s="270">
        <v>25</v>
      </c>
      <c r="D76" s="258" t="s">
        <v>73</v>
      </c>
      <c r="E76" s="259"/>
      <c r="F76" s="260" t="str">
        <f t="shared" si="1"/>
        <v>Semi-annual</v>
      </c>
      <c r="G76" s="407" t="s">
        <v>159</v>
      </c>
      <c r="H76" s="409" t="s">
        <v>76</v>
      </c>
      <c r="I76" s="258" t="s">
        <v>2085</v>
      </c>
      <c r="J76" s="258" t="s">
        <v>77</v>
      </c>
      <c r="AC76" s="257" t="s">
        <v>2245</v>
      </c>
      <c r="AD76" s="257" t="s">
        <v>73</v>
      </c>
      <c r="AE76" s="257" t="s">
        <v>2230</v>
      </c>
      <c r="AF76" s="257" t="s">
        <v>2085</v>
      </c>
      <c r="AG76" s="257" t="s">
        <v>77</v>
      </c>
      <c r="AH76" s="257" t="s">
        <v>474</v>
      </c>
      <c r="AI76" s="257" t="s">
        <v>76</v>
      </c>
      <c r="AJ76" s="257" t="s">
        <v>984</v>
      </c>
      <c r="AK76" s="257" t="s">
        <v>984</v>
      </c>
      <c r="AL76" s="257" t="s">
        <v>961</v>
      </c>
      <c r="AM76" s="257" t="s">
        <v>962</v>
      </c>
      <c r="AN76" s="257" t="s">
        <v>962</v>
      </c>
      <c r="AO76" s="257" t="s">
        <v>961</v>
      </c>
      <c r="AP76" s="333" t="s">
        <v>962</v>
      </c>
    </row>
    <row r="77" spans="2:42" ht="36" x14ac:dyDescent="0.3">
      <c r="B77" s="269" t="s">
        <v>2084</v>
      </c>
      <c r="C77" s="270">
        <v>25</v>
      </c>
      <c r="D77" s="258" t="s">
        <v>73</v>
      </c>
      <c r="E77" s="259"/>
      <c r="F77" s="260" t="str">
        <f t="shared" si="1"/>
        <v>Semi-annual</v>
      </c>
      <c r="G77" s="407" t="s">
        <v>161</v>
      </c>
      <c r="H77" s="409" t="s">
        <v>78</v>
      </c>
      <c r="I77" s="258" t="s">
        <v>2085</v>
      </c>
      <c r="J77" s="258" t="s">
        <v>79</v>
      </c>
      <c r="AC77" s="257" t="s">
        <v>2245</v>
      </c>
      <c r="AD77" s="257" t="s">
        <v>73</v>
      </c>
      <c r="AE77" s="257" t="s">
        <v>2230</v>
      </c>
      <c r="AF77" s="257" t="s">
        <v>2085</v>
      </c>
      <c r="AG77" s="257" t="s">
        <v>79</v>
      </c>
      <c r="AH77" s="257" t="s">
        <v>474</v>
      </c>
      <c r="AI77" s="257" t="s">
        <v>78</v>
      </c>
      <c r="AJ77" s="257" t="s">
        <v>984</v>
      </c>
      <c r="AK77" s="257" t="s">
        <v>984</v>
      </c>
      <c r="AL77" s="257" t="s">
        <v>961</v>
      </c>
      <c r="AM77" s="257" t="s">
        <v>962</v>
      </c>
      <c r="AN77" s="257" t="s">
        <v>962</v>
      </c>
      <c r="AO77" s="257" t="s">
        <v>961</v>
      </c>
      <c r="AP77" s="333" t="s">
        <v>962</v>
      </c>
    </row>
    <row r="78" spans="2:42" ht="36" x14ac:dyDescent="0.3">
      <c r="B78" s="269" t="s">
        <v>2084</v>
      </c>
      <c r="C78" s="270">
        <v>25</v>
      </c>
      <c r="D78" s="258" t="s">
        <v>73</v>
      </c>
      <c r="E78" s="259"/>
      <c r="F78" s="260" t="str">
        <f t="shared" si="1"/>
        <v>Semi-annual</v>
      </c>
      <c r="G78" s="407" t="s">
        <v>163</v>
      </c>
      <c r="H78" s="409" t="s">
        <v>80</v>
      </c>
      <c r="I78" s="258" t="s">
        <v>2085</v>
      </c>
      <c r="J78" s="258" t="s">
        <v>81</v>
      </c>
      <c r="AC78" s="257" t="s">
        <v>2245</v>
      </c>
      <c r="AD78" s="257" t="s">
        <v>73</v>
      </c>
      <c r="AE78" s="257" t="s">
        <v>2230</v>
      </c>
      <c r="AF78" s="257" t="s">
        <v>2085</v>
      </c>
      <c r="AG78" s="257" t="s">
        <v>81</v>
      </c>
      <c r="AH78" s="257" t="s">
        <v>474</v>
      </c>
      <c r="AI78" s="257" t="s">
        <v>80</v>
      </c>
      <c r="AJ78" s="257" t="s">
        <v>984</v>
      </c>
      <c r="AK78" s="257" t="s">
        <v>984</v>
      </c>
      <c r="AL78" s="257" t="s">
        <v>961</v>
      </c>
      <c r="AM78" s="257" t="s">
        <v>962</v>
      </c>
      <c r="AN78" s="257" t="s">
        <v>962</v>
      </c>
      <c r="AO78" s="257" t="s">
        <v>961</v>
      </c>
      <c r="AP78" s="333" t="s">
        <v>962</v>
      </c>
    </row>
    <row r="79" spans="2:42" ht="36" x14ac:dyDescent="0.3">
      <c r="B79" s="269" t="s">
        <v>2084</v>
      </c>
      <c r="C79" s="270">
        <v>25</v>
      </c>
      <c r="D79" s="258" t="s">
        <v>73</v>
      </c>
      <c r="E79" s="259"/>
      <c r="F79" s="260" t="str">
        <f t="shared" ref="F79:F110" si="2">INDEX(AC79:AM79,MATCH($F$14,$AC$14:$AM$14,0))</f>
        <v>Semi-annual</v>
      </c>
      <c r="G79" s="407" t="s">
        <v>165</v>
      </c>
      <c r="H79" s="409" t="s">
        <v>82</v>
      </c>
      <c r="I79" s="258" t="s">
        <v>2085</v>
      </c>
      <c r="J79" s="258" t="s">
        <v>83</v>
      </c>
      <c r="AC79" s="257" t="s">
        <v>2245</v>
      </c>
      <c r="AD79" s="257" t="s">
        <v>73</v>
      </c>
      <c r="AE79" s="257" t="s">
        <v>2230</v>
      </c>
      <c r="AF79" s="257" t="s">
        <v>2085</v>
      </c>
      <c r="AG79" s="257" t="s">
        <v>83</v>
      </c>
      <c r="AH79" s="257" t="s">
        <v>474</v>
      </c>
      <c r="AI79" s="257" t="s">
        <v>82</v>
      </c>
      <c r="AJ79" s="257" t="s">
        <v>984</v>
      </c>
      <c r="AK79" s="257" t="s">
        <v>984</v>
      </c>
      <c r="AL79" s="257" t="s">
        <v>961</v>
      </c>
      <c r="AM79" s="257" t="s">
        <v>962</v>
      </c>
      <c r="AN79" s="257" t="s">
        <v>962</v>
      </c>
      <c r="AO79" s="257" t="s">
        <v>961</v>
      </c>
      <c r="AP79" s="333" t="s">
        <v>962</v>
      </c>
    </row>
    <row r="80" spans="2:42" ht="36" x14ac:dyDescent="0.3">
      <c r="B80" s="269" t="s">
        <v>2084</v>
      </c>
      <c r="C80" s="270">
        <v>25</v>
      </c>
      <c r="D80" s="258" t="s">
        <v>73</v>
      </c>
      <c r="E80" s="259"/>
      <c r="F80" s="260" t="str">
        <f t="shared" si="2"/>
        <v>Quarterly</v>
      </c>
      <c r="G80" s="407" t="s">
        <v>167</v>
      </c>
      <c r="H80" s="409" t="s">
        <v>2086</v>
      </c>
      <c r="I80" s="258" t="s">
        <v>2085</v>
      </c>
      <c r="J80" s="258" t="s">
        <v>84</v>
      </c>
      <c r="AC80" s="257" t="s">
        <v>2245</v>
      </c>
      <c r="AD80" s="257" t="s">
        <v>73</v>
      </c>
      <c r="AE80" s="257" t="s">
        <v>2230</v>
      </c>
      <c r="AF80" s="257" t="s">
        <v>2085</v>
      </c>
      <c r="AG80" s="257" t="s">
        <v>84</v>
      </c>
      <c r="AH80" s="257" t="s">
        <v>474</v>
      </c>
      <c r="AI80" s="257" t="s">
        <v>2086</v>
      </c>
      <c r="AJ80" s="257" t="s">
        <v>960</v>
      </c>
      <c r="AK80" s="257" t="s">
        <v>960</v>
      </c>
      <c r="AL80" s="257" t="s">
        <v>961</v>
      </c>
      <c r="AM80" s="257" t="s">
        <v>962</v>
      </c>
      <c r="AN80" s="257" t="s">
        <v>962</v>
      </c>
      <c r="AO80" s="257" t="s">
        <v>961</v>
      </c>
      <c r="AP80" s="333" t="s">
        <v>962</v>
      </c>
    </row>
    <row r="81" spans="2:42" ht="36" x14ac:dyDescent="0.3">
      <c r="B81" s="269" t="s">
        <v>2084</v>
      </c>
      <c r="C81" s="270">
        <v>25</v>
      </c>
      <c r="D81" s="258" t="s">
        <v>73</v>
      </c>
      <c r="E81" s="259"/>
      <c r="F81" s="260" t="str">
        <f t="shared" si="2"/>
        <v>Semi-annual</v>
      </c>
      <c r="G81" s="407" t="s">
        <v>169</v>
      </c>
      <c r="H81" s="409" t="s">
        <v>85</v>
      </c>
      <c r="I81" s="258" t="s">
        <v>2085</v>
      </c>
      <c r="J81" s="258" t="s">
        <v>86</v>
      </c>
      <c r="AC81" s="257" t="s">
        <v>2245</v>
      </c>
      <c r="AD81" s="257" t="s">
        <v>73</v>
      </c>
      <c r="AE81" s="257" t="s">
        <v>2230</v>
      </c>
      <c r="AF81" s="257" t="s">
        <v>2085</v>
      </c>
      <c r="AG81" s="257" t="s">
        <v>86</v>
      </c>
      <c r="AH81" s="257" t="s">
        <v>474</v>
      </c>
      <c r="AI81" s="257" t="s">
        <v>85</v>
      </c>
      <c r="AJ81" s="257" t="s">
        <v>984</v>
      </c>
      <c r="AK81" s="257" t="s">
        <v>984</v>
      </c>
      <c r="AL81" s="257" t="s">
        <v>961</v>
      </c>
      <c r="AM81" s="257" t="s">
        <v>962</v>
      </c>
      <c r="AN81" s="257" t="s">
        <v>962</v>
      </c>
      <c r="AO81" s="257" t="s">
        <v>961</v>
      </c>
      <c r="AP81" s="333" t="s">
        <v>962</v>
      </c>
    </row>
    <row r="82" spans="2:42" ht="36" x14ac:dyDescent="0.3">
      <c r="B82" s="269" t="s">
        <v>2087</v>
      </c>
      <c r="C82" s="270">
        <v>27</v>
      </c>
      <c r="D82" s="258" t="s">
        <v>87</v>
      </c>
      <c r="E82" s="259"/>
      <c r="F82" s="260" t="str">
        <f t="shared" si="2"/>
        <v>Annual</v>
      </c>
      <c r="G82" s="407" t="s">
        <v>160</v>
      </c>
      <c r="H82" s="409" t="s">
        <v>88</v>
      </c>
      <c r="I82" s="258" t="s">
        <v>2088</v>
      </c>
      <c r="J82" s="258" t="s">
        <v>89</v>
      </c>
      <c r="AC82" s="257" t="s">
        <v>2246</v>
      </c>
      <c r="AD82" s="257" t="s">
        <v>87</v>
      </c>
      <c r="AE82" s="257" t="s">
        <v>2230</v>
      </c>
      <c r="AF82" s="257" t="s">
        <v>2088</v>
      </c>
      <c r="AG82" s="257" t="s">
        <v>89</v>
      </c>
      <c r="AH82" s="257" t="s">
        <v>474</v>
      </c>
      <c r="AI82" s="257" t="s">
        <v>88</v>
      </c>
      <c r="AJ82" s="257" t="s">
        <v>961</v>
      </c>
      <c r="AK82" s="257" t="s">
        <v>961</v>
      </c>
      <c r="AL82" s="257" t="s">
        <v>961</v>
      </c>
      <c r="AM82" s="257" t="s">
        <v>962</v>
      </c>
      <c r="AN82" s="257" t="s">
        <v>962</v>
      </c>
      <c r="AO82" s="257" t="s">
        <v>961</v>
      </c>
      <c r="AP82" s="333" t="s">
        <v>962</v>
      </c>
    </row>
    <row r="83" spans="2:42" ht="36" x14ac:dyDescent="0.3">
      <c r="B83" s="269" t="s">
        <v>2087</v>
      </c>
      <c r="C83" s="270">
        <v>27</v>
      </c>
      <c r="D83" s="258" t="s">
        <v>87</v>
      </c>
      <c r="E83" s="259"/>
      <c r="F83" s="260" t="str">
        <f t="shared" si="2"/>
        <v>Semi-annual</v>
      </c>
      <c r="G83" s="407" t="s">
        <v>162</v>
      </c>
      <c r="H83" s="409" t="s">
        <v>90</v>
      </c>
      <c r="I83" s="258" t="s">
        <v>2088</v>
      </c>
      <c r="J83" s="258" t="s">
        <v>91</v>
      </c>
      <c r="AC83" s="257" t="s">
        <v>2246</v>
      </c>
      <c r="AD83" s="257" t="s">
        <v>87</v>
      </c>
      <c r="AE83" s="257" t="s">
        <v>2230</v>
      </c>
      <c r="AF83" s="257" t="s">
        <v>2088</v>
      </c>
      <c r="AG83" s="257" t="s">
        <v>91</v>
      </c>
      <c r="AH83" s="257" t="s">
        <v>474</v>
      </c>
      <c r="AI83" s="257" t="s">
        <v>90</v>
      </c>
      <c r="AJ83" s="257" t="s">
        <v>984</v>
      </c>
      <c r="AK83" s="257" t="s">
        <v>984</v>
      </c>
      <c r="AL83" s="257" t="s">
        <v>961</v>
      </c>
      <c r="AM83" s="257" t="s">
        <v>962</v>
      </c>
      <c r="AN83" s="257" t="s">
        <v>962</v>
      </c>
      <c r="AO83" s="257" t="s">
        <v>961</v>
      </c>
      <c r="AP83" s="333" t="s">
        <v>962</v>
      </c>
    </row>
    <row r="84" spans="2:42" ht="36" x14ac:dyDescent="0.3">
      <c r="B84" s="269" t="s">
        <v>2087</v>
      </c>
      <c r="C84" s="270">
        <v>27</v>
      </c>
      <c r="D84" s="258" t="s">
        <v>87</v>
      </c>
      <c r="E84" s="259"/>
      <c r="F84" s="260" t="str">
        <f t="shared" si="2"/>
        <v>Semi-annual</v>
      </c>
      <c r="G84" s="407" t="s">
        <v>164</v>
      </c>
      <c r="H84" s="409" t="s">
        <v>92</v>
      </c>
      <c r="I84" s="258" t="s">
        <v>2088</v>
      </c>
      <c r="J84" s="258" t="s">
        <v>91</v>
      </c>
      <c r="AC84" s="257" t="s">
        <v>2246</v>
      </c>
      <c r="AD84" s="257" t="s">
        <v>87</v>
      </c>
      <c r="AE84" s="257" t="s">
        <v>2230</v>
      </c>
      <c r="AF84" s="257" t="s">
        <v>2088</v>
      </c>
      <c r="AG84" s="257" t="s">
        <v>91</v>
      </c>
      <c r="AH84" s="257" t="s">
        <v>474</v>
      </c>
      <c r="AI84" s="257" t="s">
        <v>92</v>
      </c>
      <c r="AJ84" s="257" t="s">
        <v>984</v>
      </c>
      <c r="AK84" s="257" t="s">
        <v>984</v>
      </c>
      <c r="AL84" s="257" t="s">
        <v>961</v>
      </c>
      <c r="AM84" s="257" t="s">
        <v>962</v>
      </c>
      <c r="AN84" s="257" t="s">
        <v>962</v>
      </c>
      <c r="AO84" s="257" t="s">
        <v>961</v>
      </c>
      <c r="AP84" s="333" t="s">
        <v>962</v>
      </c>
    </row>
    <row r="85" spans="2:42" ht="36" x14ac:dyDescent="0.3">
      <c r="B85" s="269" t="s">
        <v>2087</v>
      </c>
      <c r="C85" s="270">
        <v>27</v>
      </c>
      <c r="D85" s="258" t="s">
        <v>87</v>
      </c>
      <c r="E85" s="259"/>
      <c r="F85" s="260" t="str">
        <f t="shared" si="2"/>
        <v>Semi-annual</v>
      </c>
      <c r="G85" s="407" t="s">
        <v>166</v>
      </c>
      <c r="H85" s="409" t="s">
        <v>93</v>
      </c>
      <c r="I85" s="258" t="s">
        <v>2088</v>
      </c>
      <c r="J85" s="258" t="s">
        <v>94</v>
      </c>
      <c r="AC85" s="257" t="s">
        <v>2246</v>
      </c>
      <c r="AD85" s="257" t="s">
        <v>87</v>
      </c>
      <c r="AE85" s="257" t="s">
        <v>2230</v>
      </c>
      <c r="AF85" s="257" t="s">
        <v>2088</v>
      </c>
      <c r="AG85" s="257" t="s">
        <v>94</v>
      </c>
      <c r="AH85" s="257" t="s">
        <v>474</v>
      </c>
      <c r="AI85" s="257" t="s">
        <v>93</v>
      </c>
      <c r="AJ85" s="257" t="s">
        <v>984</v>
      </c>
      <c r="AK85" s="257" t="s">
        <v>984</v>
      </c>
      <c r="AL85" s="257" t="s">
        <v>961</v>
      </c>
      <c r="AM85" s="257" t="s">
        <v>962</v>
      </c>
      <c r="AN85" s="257" t="s">
        <v>962</v>
      </c>
      <c r="AO85" s="257" t="s">
        <v>961</v>
      </c>
      <c r="AP85" s="333" t="s">
        <v>962</v>
      </c>
    </row>
    <row r="86" spans="2:42" ht="36" x14ac:dyDescent="0.3">
      <c r="B86" s="269" t="s">
        <v>2087</v>
      </c>
      <c r="C86" s="270">
        <v>27</v>
      </c>
      <c r="D86" s="258" t="s">
        <v>87</v>
      </c>
      <c r="E86" s="259"/>
      <c r="F86" s="260" t="str">
        <f t="shared" si="2"/>
        <v>Semi-annual</v>
      </c>
      <c r="G86" s="407" t="s">
        <v>168</v>
      </c>
      <c r="H86" s="409" t="s">
        <v>95</v>
      </c>
      <c r="I86" s="258" t="s">
        <v>2088</v>
      </c>
      <c r="J86" s="258" t="s">
        <v>96</v>
      </c>
      <c r="AC86" s="257" t="s">
        <v>2246</v>
      </c>
      <c r="AD86" s="257" t="s">
        <v>87</v>
      </c>
      <c r="AE86" s="257" t="s">
        <v>2230</v>
      </c>
      <c r="AF86" s="257" t="s">
        <v>2088</v>
      </c>
      <c r="AG86" s="257" t="s">
        <v>96</v>
      </c>
      <c r="AH86" s="257" t="s">
        <v>474</v>
      </c>
      <c r="AI86" s="257" t="s">
        <v>95</v>
      </c>
      <c r="AJ86" s="257" t="s">
        <v>984</v>
      </c>
      <c r="AK86" s="257" t="s">
        <v>984</v>
      </c>
      <c r="AL86" s="257" t="s">
        <v>961</v>
      </c>
      <c r="AM86" s="257" t="s">
        <v>962</v>
      </c>
      <c r="AN86" s="257" t="s">
        <v>962</v>
      </c>
      <c r="AO86" s="257" t="s">
        <v>961</v>
      </c>
      <c r="AP86" s="333" t="s">
        <v>962</v>
      </c>
    </row>
    <row r="87" spans="2:42" ht="36" x14ac:dyDescent="0.3">
      <c r="B87" s="269" t="s">
        <v>2087</v>
      </c>
      <c r="C87" s="270">
        <v>27</v>
      </c>
      <c r="D87" s="258" t="s">
        <v>87</v>
      </c>
      <c r="E87" s="259"/>
      <c r="F87" s="260" t="str">
        <f t="shared" si="2"/>
        <v>Semi-annual</v>
      </c>
      <c r="G87" s="407" t="s">
        <v>170</v>
      </c>
      <c r="H87" s="409" t="s">
        <v>97</v>
      </c>
      <c r="I87" s="258" t="s">
        <v>2088</v>
      </c>
      <c r="J87" s="258" t="s">
        <v>1002</v>
      </c>
      <c r="AC87" s="257" t="s">
        <v>2246</v>
      </c>
      <c r="AD87" s="257" t="s">
        <v>87</v>
      </c>
      <c r="AE87" s="257" t="s">
        <v>2230</v>
      </c>
      <c r="AF87" s="257" t="s">
        <v>2088</v>
      </c>
      <c r="AG87" s="257" t="s">
        <v>1002</v>
      </c>
      <c r="AH87" s="257" t="s">
        <v>474</v>
      </c>
      <c r="AI87" s="257" t="s">
        <v>97</v>
      </c>
      <c r="AJ87" s="257" t="s">
        <v>984</v>
      </c>
      <c r="AK87" s="257" t="s">
        <v>984</v>
      </c>
      <c r="AL87" s="257" t="s">
        <v>961</v>
      </c>
      <c r="AM87" s="257" t="s">
        <v>962</v>
      </c>
      <c r="AN87" s="257" t="s">
        <v>962</v>
      </c>
      <c r="AO87" s="257" t="s">
        <v>961</v>
      </c>
      <c r="AP87" s="333" t="s">
        <v>962</v>
      </c>
    </row>
    <row r="88" spans="2:42" ht="48" x14ac:dyDescent="0.3">
      <c r="B88" s="269" t="s">
        <v>2089</v>
      </c>
      <c r="C88" s="270">
        <v>29</v>
      </c>
      <c r="D88" s="258" t="s">
        <v>2090</v>
      </c>
      <c r="E88" s="259"/>
      <c r="F88" s="260" t="str">
        <f t="shared" si="2"/>
        <v>Semi-annual</v>
      </c>
      <c r="G88" s="407" t="s">
        <v>181</v>
      </c>
      <c r="H88" s="409" t="s">
        <v>2091</v>
      </c>
      <c r="I88" s="258" t="s">
        <v>2092</v>
      </c>
      <c r="J88" s="258" t="s">
        <v>2093</v>
      </c>
      <c r="AC88" s="257" t="s">
        <v>2247</v>
      </c>
      <c r="AD88" s="257" t="s">
        <v>2090</v>
      </c>
      <c r="AE88" s="257" t="s">
        <v>2230</v>
      </c>
      <c r="AF88" s="257" t="s">
        <v>2092</v>
      </c>
      <c r="AG88" s="257" t="s">
        <v>2093</v>
      </c>
      <c r="AH88" s="257" t="s">
        <v>474</v>
      </c>
      <c r="AI88" s="257" t="s">
        <v>2091</v>
      </c>
      <c r="AJ88" s="257" t="s">
        <v>984</v>
      </c>
      <c r="AK88" s="257" t="s">
        <v>984</v>
      </c>
      <c r="AL88" s="257" t="s">
        <v>961</v>
      </c>
      <c r="AM88" s="257" t="s">
        <v>962</v>
      </c>
      <c r="AN88" s="257" t="s">
        <v>962</v>
      </c>
      <c r="AO88" s="257" t="s">
        <v>963</v>
      </c>
      <c r="AP88" s="333" t="s">
        <v>962</v>
      </c>
    </row>
    <row r="89" spans="2:42" ht="48" x14ac:dyDescent="0.3">
      <c r="B89" s="269" t="s">
        <v>2089</v>
      </c>
      <c r="C89" s="270">
        <v>29</v>
      </c>
      <c r="D89" s="258" t="s">
        <v>2090</v>
      </c>
      <c r="E89" s="259"/>
      <c r="F89" s="260" t="str">
        <f t="shared" si="2"/>
        <v>Annual</v>
      </c>
      <c r="G89" s="407" t="s">
        <v>179</v>
      </c>
      <c r="H89" s="409" t="s">
        <v>99</v>
      </c>
      <c r="I89" s="258" t="s">
        <v>2092</v>
      </c>
      <c r="J89" s="258" t="s">
        <v>100</v>
      </c>
      <c r="AC89" s="257" t="s">
        <v>2247</v>
      </c>
      <c r="AD89" s="257" t="s">
        <v>2090</v>
      </c>
      <c r="AE89" s="257" t="s">
        <v>2230</v>
      </c>
      <c r="AF89" s="257" t="s">
        <v>2092</v>
      </c>
      <c r="AG89" s="257" t="s">
        <v>100</v>
      </c>
      <c r="AH89" s="257" t="s">
        <v>474</v>
      </c>
      <c r="AI89" s="257" t="s">
        <v>99</v>
      </c>
      <c r="AJ89" s="257" t="s">
        <v>961</v>
      </c>
      <c r="AK89" s="257" t="s">
        <v>961</v>
      </c>
      <c r="AL89" s="257" t="s">
        <v>961</v>
      </c>
      <c r="AM89" s="257" t="s">
        <v>1003</v>
      </c>
      <c r="AN89" s="257" t="s">
        <v>962</v>
      </c>
      <c r="AO89" s="257" t="s">
        <v>963</v>
      </c>
      <c r="AP89" s="333" t="s">
        <v>1003</v>
      </c>
    </row>
    <row r="90" spans="2:42" ht="48" x14ac:dyDescent="0.3">
      <c r="B90" s="269" t="s">
        <v>2089</v>
      </c>
      <c r="C90" s="270">
        <v>29</v>
      </c>
      <c r="D90" s="258" t="s">
        <v>2090</v>
      </c>
      <c r="E90" s="259"/>
      <c r="F90" s="260" t="str">
        <f t="shared" si="2"/>
        <v>Annual</v>
      </c>
      <c r="G90" s="407" t="s">
        <v>183</v>
      </c>
      <c r="H90" s="409" t="s">
        <v>2094</v>
      </c>
      <c r="I90" s="258" t="s">
        <v>2092</v>
      </c>
      <c r="J90" s="258" t="s">
        <v>2095</v>
      </c>
      <c r="AC90" s="257" t="s">
        <v>2247</v>
      </c>
      <c r="AD90" s="257" t="s">
        <v>2090</v>
      </c>
      <c r="AE90" s="257" t="s">
        <v>2230</v>
      </c>
      <c r="AF90" s="257" t="s">
        <v>2092</v>
      </c>
      <c r="AG90" s="257" t="s">
        <v>2095</v>
      </c>
      <c r="AH90" s="257" t="s">
        <v>474</v>
      </c>
      <c r="AI90" s="257" t="s">
        <v>2094</v>
      </c>
      <c r="AJ90" s="257" t="s">
        <v>961</v>
      </c>
      <c r="AK90" s="257" t="s">
        <v>961</v>
      </c>
      <c r="AL90" s="257" t="s">
        <v>961</v>
      </c>
      <c r="AM90" s="257" t="s">
        <v>962</v>
      </c>
      <c r="AN90" s="257" t="s">
        <v>962</v>
      </c>
      <c r="AO90" s="257" t="s">
        <v>963</v>
      </c>
      <c r="AP90" s="333" t="s">
        <v>962</v>
      </c>
    </row>
    <row r="91" spans="2:42" ht="60" x14ac:dyDescent="0.3">
      <c r="B91" s="269" t="s">
        <v>2089</v>
      </c>
      <c r="C91" s="270">
        <v>29</v>
      </c>
      <c r="D91" s="258" t="s">
        <v>2090</v>
      </c>
      <c r="E91" s="259"/>
      <c r="F91" s="260" t="str">
        <f t="shared" si="2"/>
        <v>Semi-annual (points (a), (b) and (c) of Article 455(2))
Annual (Article 455(3))</v>
      </c>
      <c r="G91" s="407" t="s">
        <v>2096</v>
      </c>
      <c r="H91" s="409" t="s">
        <v>2097</v>
      </c>
      <c r="I91" s="258" t="s">
        <v>2092</v>
      </c>
      <c r="J91" s="258" t="s">
        <v>2098</v>
      </c>
      <c r="AC91" s="257" t="s">
        <v>2247</v>
      </c>
      <c r="AD91" s="257" t="s">
        <v>2090</v>
      </c>
      <c r="AE91" s="257" t="s">
        <v>2230</v>
      </c>
      <c r="AF91" s="257" t="s">
        <v>2092</v>
      </c>
      <c r="AG91" s="257" t="s">
        <v>2098</v>
      </c>
      <c r="AH91" s="257" t="s">
        <v>474</v>
      </c>
      <c r="AI91" s="257" t="s">
        <v>2097</v>
      </c>
      <c r="AJ91" s="257" t="s">
        <v>2248</v>
      </c>
      <c r="AK91" s="257" t="s">
        <v>2248</v>
      </c>
      <c r="AL91" s="257" t="s">
        <v>961</v>
      </c>
      <c r="AM91" s="257" t="s">
        <v>962</v>
      </c>
      <c r="AN91" s="257" t="s">
        <v>962</v>
      </c>
      <c r="AO91" s="257" t="s">
        <v>963</v>
      </c>
      <c r="AP91" s="333" t="s">
        <v>962</v>
      </c>
    </row>
    <row r="92" spans="2:42" ht="48" x14ac:dyDescent="0.3">
      <c r="B92" s="269" t="s">
        <v>2089</v>
      </c>
      <c r="C92" s="270">
        <v>29</v>
      </c>
      <c r="D92" s="258" t="s">
        <v>2090</v>
      </c>
      <c r="E92" s="259"/>
      <c r="F92" s="260" t="str">
        <f t="shared" si="2"/>
        <v>Semi-annual</v>
      </c>
      <c r="G92" s="407" t="s">
        <v>186</v>
      </c>
      <c r="H92" s="409" t="s">
        <v>2099</v>
      </c>
      <c r="I92" s="258" t="s">
        <v>2092</v>
      </c>
      <c r="J92" s="258" t="s">
        <v>2100</v>
      </c>
      <c r="AC92" s="257" t="s">
        <v>2247</v>
      </c>
      <c r="AD92" s="257" t="s">
        <v>2090</v>
      </c>
      <c r="AE92" s="257" t="s">
        <v>2230</v>
      </c>
      <c r="AF92" s="257" t="s">
        <v>2092</v>
      </c>
      <c r="AG92" s="257" t="s">
        <v>2100</v>
      </c>
      <c r="AH92" s="257" t="s">
        <v>474</v>
      </c>
      <c r="AI92" s="257" t="s">
        <v>2099</v>
      </c>
      <c r="AJ92" s="257" t="s">
        <v>984</v>
      </c>
      <c r="AK92" s="257" t="s">
        <v>984</v>
      </c>
      <c r="AL92" s="257" t="s">
        <v>961</v>
      </c>
      <c r="AM92" s="257" t="s">
        <v>962</v>
      </c>
      <c r="AN92" s="257" t="s">
        <v>962</v>
      </c>
      <c r="AO92" s="257" t="s">
        <v>963</v>
      </c>
      <c r="AP92" s="333" t="s">
        <v>962</v>
      </c>
    </row>
    <row r="93" spans="2:42" ht="48" x14ac:dyDescent="0.3">
      <c r="B93" s="269" t="s">
        <v>98</v>
      </c>
      <c r="C93" s="270">
        <v>29</v>
      </c>
      <c r="D93" s="258" t="s">
        <v>2101</v>
      </c>
      <c r="E93" s="259"/>
      <c r="F93" s="260" t="str">
        <f t="shared" si="2"/>
        <v>Semi-annual</v>
      </c>
      <c r="G93" s="407" t="s">
        <v>181</v>
      </c>
      <c r="H93" s="409" t="s">
        <v>101</v>
      </c>
      <c r="I93" s="258" t="s">
        <v>2102</v>
      </c>
      <c r="J93" s="258" t="s">
        <v>102</v>
      </c>
      <c r="AC93" s="257" t="s">
        <v>2249</v>
      </c>
      <c r="AD93" s="257" t="s">
        <v>2101</v>
      </c>
      <c r="AE93" s="257" t="s">
        <v>2230</v>
      </c>
      <c r="AF93" s="257" t="s">
        <v>2102</v>
      </c>
      <c r="AG93" s="257" t="s">
        <v>102</v>
      </c>
      <c r="AH93" s="257" t="s">
        <v>474</v>
      </c>
      <c r="AI93" s="257" t="s">
        <v>101</v>
      </c>
      <c r="AJ93" s="257" t="s">
        <v>984</v>
      </c>
      <c r="AK93" s="257" t="s">
        <v>984</v>
      </c>
      <c r="AL93" s="257" t="s">
        <v>961</v>
      </c>
      <c r="AM93" s="257" t="s">
        <v>962</v>
      </c>
      <c r="AN93" s="257" t="s">
        <v>962</v>
      </c>
      <c r="AO93" s="257" t="s">
        <v>961</v>
      </c>
      <c r="AP93" s="333" t="s">
        <v>962</v>
      </c>
    </row>
    <row r="94" spans="2:42" ht="48" x14ac:dyDescent="0.3">
      <c r="B94" s="269" t="s">
        <v>98</v>
      </c>
      <c r="C94" s="270">
        <v>29</v>
      </c>
      <c r="D94" s="258" t="s">
        <v>2101</v>
      </c>
      <c r="E94" s="259"/>
      <c r="F94" s="260" t="str">
        <f t="shared" si="2"/>
        <v>Annual</v>
      </c>
      <c r="G94" s="407" t="s">
        <v>179</v>
      </c>
      <c r="H94" s="409" t="s">
        <v>99</v>
      </c>
      <c r="I94" s="258" t="s">
        <v>2102</v>
      </c>
      <c r="J94" s="258" t="s">
        <v>100</v>
      </c>
      <c r="AC94" s="257" t="s">
        <v>2249</v>
      </c>
      <c r="AD94" s="257" t="s">
        <v>2101</v>
      </c>
      <c r="AE94" s="257" t="s">
        <v>2230</v>
      </c>
      <c r="AF94" s="257" t="s">
        <v>2102</v>
      </c>
      <c r="AG94" s="257" t="s">
        <v>100</v>
      </c>
      <c r="AH94" s="257" t="s">
        <v>474</v>
      </c>
      <c r="AI94" s="257" t="s">
        <v>99</v>
      </c>
      <c r="AJ94" s="257" t="s">
        <v>961</v>
      </c>
      <c r="AK94" s="257" t="s">
        <v>961</v>
      </c>
      <c r="AL94" s="257" t="s">
        <v>961</v>
      </c>
      <c r="AM94" s="257" t="s">
        <v>1003</v>
      </c>
      <c r="AN94" s="257" t="s">
        <v>962</v>
      </c>
      <c r="AO94" s="257" t="s">
        <v>961</v>
      </c>
      <c r="AP94" s="333" t="s">
        <v>1003</v>
      </c>
    </row>
    <row r="95" spans="2:42" ht="48" x14ac:dyDescent="0.3">
      <c r="B95" s="269" t="s">
        <v>98</v>
      </c>
      <c r="C95" s="270">
        <v>29</v>
      </c>
      <c r="D95" s="258" t="s">
        <v>2101</v>
      </c>
      <c r="E95" s="259"/>
      <c r="F95" s="260" t="str">
        <f t="shared" si="2"/>
        <v>Annual</v>
      </c>
      <c r="G95" s="407" t="s">
        <v>183</v>
      </c>
      <c r="H95" s="409" t="s">
        <v>103</v>
      </c>
      <c r="I95" s="258" t="s">
        <v>2102</v>
      </c>
      <c r="J95" s="258" t="s">
        <v>1004</v>
      </c>
      <c r="AC95" s="257" t="s">
        <v>2249</v>
      </c>
      <c r="AD95" s="257" t="s">
        <v>2101</v>
      </c>
      <c r="AE95" s="257" t="s">
        <v>2230</v>
      </c>
      <c r="AF95" s="257" t="s">
        <v>2102</v>
      </c>
      <c r="AG95" s="257" t="s">
        <v>1004</v>
      </c>
      <c r="AH95" s="257" t="s">
        <v>474</v>
      </c>
      <c r="AI95" s="257" t="s">
        <v>103</v>
      </c>
      <c r="AJ95" s="257" t="s">
        <v>961</v>
      </c>
      <c r="AK95" s="257" t="s">
        <v>961</v>
      </c>
      <c r="AL95" s="257" t="s">
        <v>961</v>
      </c>
      <c r="AM95" s="257" t="s">
        <v>962</v>
      </c>
      <c r="AN95" s="257" t="s">
        <v>962</v>
      </c>
      <c r="AO95" s="257" t="s">
        <v>961</v>
      </c>
      <c r="AP95" s="333" t="s">
        <v>962</v>
      </c>
    </row>
    <row r="96" spans="2:42" ht="48" x14ac:dyDescent="0.3">
      <c r="B96" s="269" t="s">
        <v>98</v>
      </c>
      <c r="C96" s="270">
        <v>29</v>
      </c>
      <c r="D96" s="258" t="s">
        <v>2101</v>
      </c>
      <c r="E96" s="259"/>
      <c r="F96" s="260" t="str">
        <f t="shared" si="2"/>
        <v xml:space="preserve">Semi-annual </v>
      </c>
      <c r="G96" s="407" t="s">
        <v>2096</v>
      </c>
      <c r="H96" s="409" t="s">
        <v>104</v>
      </c>
      <c r="I96" s="258" t="s">
        <v>2102</v>
      </c>
      <c r="J96" s="258" t="s">
        <v>105</v>
      </c>
      <c r="AC96" s="257" t="s">
        <v>2249</v>
      </c>
      <c r="AD96" s="257" t="s">
        <v>2101</v>
      </c>
      <c r="AE96" s="257" t="s">
        <v>2230</v>
      </c>
      <c r="AF96" s="257" t="s">
        <v>2102</v>
      </c>
      <c r="AG96" s="257" t="s">
        <v>105</v>
      </c>
      <c r="AH96" s="257" t="s">
        <v>474</v>
      </c>
      <c r="AI96" s="257" t="s">
        <v>104</v>
      </c>
      <c r="AJ96" s="257" t="s">
        <v>1005</v>
      </c>
      <c r="AK96" s="257" t="s">
        <v>1005</v>
      </c>
      <c r="AL96" s="257" t="s">
        <v>961</v>
      </c>
      <c r="AM96" s="257" t="s">
        <v>962</v>
      </c>
      <c r="AN96" s="257" t="s">
        <v>962</v>
      </c>
      <c r="AO96" s="257" t="s">
        <v>961</v>
      </c>
      <c r="AP96" s="333" t="s">
        <v>962</v>
      </c>
    </row>
    <row r="97" spans="2:42" ht="48" x14ac:dyDescent="0.3">
      <c r="B97" s="269" t="s">
        <v>98</v>
      </c>
      <c r="C97" s="270">
        <v>29</v>
      </c>
      <c r="D97" s="258" t="s">
        <v>2101</v>
      </c>
      <c r="E97" s="259"/>
      <c r="F97" s="260" t="str">
        <f t="shared" si="2"/>
        <v>Quarterly</v>
      </c>
      <c r="G97" s="407" t="s">
        <v>2096</v>
      </c>
      <c r="H97" s="409" t="s">
        <v>106</v>
      </c>
      <c r="I97" s="258" t="s">
        <v>2102</v>
      </c>
      <c r="J97" s="258" t="s">
        <v>67</v>
      </c>
      <c r="AC97" s="257" t="s">
        <v>2249</v>
      </c>
      <c r="AD97" s="257" t="s">
        <v>2101</v>
      </c>
      <c r="AE97" s="257" t="s">
        <v>2230</v>
      </c>
      <c r="AF97" s="257" t="s">
        <v>2102</v>
      </c>
      <c r="AG97" s="257" t="s">
        <v>67</v>
      </c>
      <c r="AH97" s="257" t="s">
        <v>474</v>
      </c>
      <c r="AI97" s="257" t="s">
        <v>106</v>
      </c>
      <c r="AJ97" s="257" t="s">
        <v>960</v>
      </c>
      <c r="AK97" s="257" t="s">
        <v>960</v>
      </c>
      <c r="AL97" s="257" t="s">
        <v>961</v>
      </c>
      <c r="AM97" s="257" t="s">
        <v>962</v>
      </c>
      <c r="AN97" s="257" t="s">
        <v>962</v>
      </c>
      <c r="AO97" s="257" t="s">
        <v>961</v>
      </c>
      <c r="AP97" s="333" t="s">
        <v>962</v>
      </c>
    </row>
    <row r="98" spans="2:42" ht="48" x14ac:dyDescent="0.3">
      <c r="B98" s="269" t="s">
        <v>98</v>
      </c>
      <c r="C98" s="270">
        <v>29</v>
      </c>
      <c r="D98" s="258" t="s">
        <v>2101</v>
      </c>
      <c r="E98" s="259"/>
      <c r="F98" s="260" t="str">
        <f t="shared" si="2"/>
        <v>Semi-annual</v>
      </c>
      <c r="G98" s="407" t="s">
        <v>186</v>
      </c>
      <c r="H98" s="409" t="s">
        <v>107</v>
      </c>
      <c r="I98" s="258" t="s">
        <v>2102</v>
      </c>
      <c r="J98" s="258" t="s">
        <v>108</v>
      </c>
      <c r="AC98" s="257" t="s">
        <v>2249</v>
      </c>
      <c r="AD98" s="257" t="s">
        <v>2101</v>
      </c>
      <c r="AE98" s="257" t="s">
        <v>2230</v>
      </c>
      <c r="AF98" s="257" t="s">
        <v>2102</v>
      </c>
      <c r="AG98" s="257" t="s">
        <v>108</v>
      </c>
      <c r="AH98" s="257" t="s">
        <v>474</v>
      </c>
      <c r="AI98" s="257" t="s">
        <v>107</v>
      </c>
      <c r="AJ98" s="257" t="s">
        <v>984</v>
      </c>
      <c r="AK98" s="257" t="s">
        <v>984</v>
      </c>
      <c r="AL98" s="257" t="s">
        <v>961</v>
      </c>
      <c r="AM98" s="257" t="s">
        <v>962</v>
      </c>
      <c r="AN98" s="257" t="s">
        <v>962</v>
      </c>
      <c r="AO98" s="257" t="s">
        <v>961</v>
      </c>
      <c r="AP98" s="333" t="s">
        <v>962</v>
      </c>
    </row>
    <row r="99" spans="2:42" ht="48" x14ac:dyDescent="0.3">
      <c r="B99" s="269" t="s">
        <v>98</v>
      </c>
      <c r="C99" s="270">
        <v>29</v>
      </c>
      <c r="D99" s="258" t="s">
        <v>2101</v>
      </c>
      <c r="E99" s="259"/>
      <c r="F99" s="260" t="str">
        <f t="shared" si="2"/>
        <v>Semi-annual</v>
      </c>
      <c r="G99" s="407" t="s">
        <v>188</v>
      </c>
      <c r="H99" s="409" t="s">
        <v>109</v>
      </c>
      <c r="I99" s="258" t="s">
        <v>2102</v>
      </c>
      <c r="J99" s="258" t="s">
        <v>110</v>
      </c>
      <c r="AC99" s="257" t="s">
        <v>2249</v>
      </c>
      <c r="AD99" s="257" t="s">
        <v>2101</v>
      </c>
      <c r="AE99" s="257" t="s">
        <v>2230</v>
      </c>
      <c r="AF99" s="257" t="s">
        <v>2102</v>
      </c>
      <c r="AG99" s="257" t="s">
        <v>110</v>
      </c>
      <c r="AH99" s="257" t="s">
        <v>474</v>
      </c>
      <c r="AI99" s="257" t="s">
        <v>109</v>
      </c>
      <c r="AJ99" s="257" t="s">
        <v>984</v>
      </c>
      <c r="AK99" s="257" t="s">
        <v>984</v>
      </c>
      <c r="AL99" s="257" t="s">
        <v>961</v>
      </c>
      <c r="AM99" s="257" t="s">
        <v>962</v>
      </c>
      <c r="AN99" s="257" t="s">
        <v>962</v>
      </c>
      <c r="AO99" s="257" t="s">
        <v>961</v>
      </c>
      <c r="AP99" s="333" t="s">
        <v>962</v>
      </c>
    </row>
    <row r="100" spans="2:42" ht="36" x14ac:dyDescent="0.3">
      <c r="B100" s="269" t="s">
        <v>2103</v>
      </c>
      <c r="C100" s="270">
        <v>41</v>
      </c>
      <c r="D100" s="258" t="s">
        <v>2104</v>
      </c>
      <c r="E100" s="259"/>
      <c r="F100" s="260" t="str">
        <f t="shared" si="2"/>
        <v>Annual</v>
      </c>
      <c r="G100" s="407" t="s">
        <v>2105</v>
      </c>
      <c r="H100" s="409" t="s">
        <v>2106</v>
      </c>
      <c r="I100" s="258" t="s">
        <v>2107</v>
      </c>
      <c r="J100" s="258" t="s">
        <v>2108</v>
      </c>
      <c r="AC100" s="257" t="s">
        <v>2250</v>
      </c>
      <c r="AD100" s="257" t="s">
        <v>2104</v>
      </c>
      <c r="AE100" s="257" t="s">
        <v>2230</v>
      </c>
      <c r="AF100" s="257" t="s">
        <v>2107</v>
      </c>
      <c r="AG100" s="257" t="s">
        <v>2108</v>
      </c>
      <c r="AH100" s="257" t="s">
        <v>474</v>
      </c>
      <c r="AI100" s="257" t="s">
        <v>2106</v>
      </c>
      <c r="AJ100" s="257" t="s">
        <v>961</v>
      </c>
      <c r="AK100" s="257" t="s">
        <v>961</v>
      </c>
      <c r="AL100" s="257" t="s">
        <v>961</v>
      </c>
      <c r="AM100" s="257" t="s">
        <v>962</v>
      </c>
      <c r="AN100" s="257" t="s">
        <v>962</v>
      </c>
      <c r="AO100" s="257" t="s">
        <v>963</v>
      </c>
      <c r="AP100" s="333" t="s">
        <v>962</v>
      </c>
    </row>
    <row r="101" spans="2:42" ht="36" x14ac:dyDescent="0.3">
      <c r="B101" s="269" t="s">
        <v>2103</v>
      </c>
      <c r="C101" s="270">
        <v>41</v>
      </c>
      <c r="D101" s="258" t="s">
        <v>2104</v>
      </c>
      <c r="E101" s="259"/>
      <c r="F101" s="260" t="str">
        <f t="shared" si="2"/>
        <v>Annual</v>
      </c>
      <c r="G101" s="407" t="s">
        <v>2109</v>
      </c>
      <c r="H101" s="409" t="s">
        <v>2110</v>
      </c>
      <c r="I101" s="258" t="s">
        <v>2107</v>
      </c>
      <c r="J101" s="258" t="s">
        <v>2111</v>
      </c>
      <c r="AC101" s="257" t="s">
        <v>2250</v>
      </c>
      <c r="AD101" s="257" t="s">
        <v>2104</v>
      </c>
      <c r="AE101" s="257" t="s">
        <v>2230</v>
      </c>
      <c r="AF101" s="257" t="s">
        <v>2107</v>
      </c>
      <c r="AG101" s="257" t="s">
        <v>2111</v>
      </c>
      <c r="AH101" s="257" t="s">
        <v>474</v>
      </c>
      <c r="AI101" s="257" t="s">
        <v>2110</v>
      </c>
      <c r="AJ101" s="257" t="s">
        <v>961</v>
      </c>
      <c r="AK101" s="257" t="s">
        <v>961</v>
      </c>
      <c r="AL101" s="257" t="s">
        <v>961</v>
      </c>
      <c r="AM101" s="257" t="s">
        <v>962</v>
      </c>
      <c r="AN101" s="257" t="s">
        <v>962</v>
      </c>
      <c r="AO101" s="257" t="s">
        <v>963</v>
      </c>
      <c r="AP101" s="333" t="s">
        <v>962</v>
      </c>
    </row>
    <row r="102" spans="2:42" ht="36" x14ac:dyDescent="0.3">
      <c r="B102" s="269" t="s">
        <v>2103</v>
      </c>
      <c r="C102" s="270">
        <v>41</v>
      </c>
      <c r="D102" s="258" t="s">
        <v>2104</v>
      </c>
      <c r="E102" s="259"/>
      <c r="F102" s="260" t="str">
        <f t="shared" si="2"/>
        <v>Annual</v>
      </c>
      <c r="G102" s="407" t="s">
        <v>2112</v>
      </c>
      <c r="H102" s="409" t="s">
        <v>2113</v>
      </c>
      <c r="I102" s="258" t="s">
        <v>2107</v>
      </c>
      <c r="J102" s="258" t="s">
        <v>2114</v>
      </c>
      <c r="AC102" s="257" t="s">
        <v>2250</v>
      </c>
      <c r="AD102" s="257" t="s">
        <v>2104</v>
      </c>
      <c r="AE102" s="257" t="s">
        <v>2230</v>
      </c>
      <c r="AF102" s="257" t="s">
        <v>2107</v>
      </c>
      <c r="AG102" s="257" t="s">
        <v>2114</v>
      </c>
      <c r="AH102" s="257" t="s">
        <v>474</v>
      </c>
      <c r="AI102" s="257" t="s">
        <v>2113</v>
      </c>
      <c r="AJ102" s="257" t="s">
        <v>961</v>
      </c>
      <c r="AK102" s="257" t="s">
        <v>961</v>
      </c>
      <c r="AL102" s="257" t="s">
        <v>961</v>
      </c>
      <c r="AM102" s="257" t="s">
        <v>962</v>
      </c>
      <c r="AN102" s="257" t="s">
        <v>962</v>
      </c>
      <c r="AO102" s="257" t="s">
        <v>963</v>
      </c>
      <c r="AP102" s="333" t="s">
        <v>962</v>
      </c>
    </row>
    <row r="103" spans="2:42" ht="36" x14ac:dyDescent="0.3">
      <c r="B103" s="269" t="s">
        <v>2103</v>
      </c>
      <c r="C103" s="270">
        <v>41</v>
      </c>
      <c r="D103" s="258" t="s">
        <v>2104</v>
      </c>
      <c r="E103" s="259"/>
      <c r="F103" s="260" t="str">
        <f t="shared" si="2"/>
        <v>Annual</v>
      </c>
      <c r="G103" s="407" t="s">
        <v>2115</v>
      </c>
      <c r="H103" s="409" t="s">
        <v>2116</v>
      </c>
      <c r="I103" s="258" t="s">
        <v>2107</v>
      </c>
      <c r="J103" s="258" t="s">
        <v>2117</v>
      </c>
      <c r="AC103" s="257" t="s">
        <v>2250</v>
      </c>
      <c r="AD103" s="257" t="s">
        <v>2104</v>
      </c>
      <c r="AE103" s="257" t="s">
        <v>2230</v>
      </c>
      <c r="AF103" s="257" t="s">
        <v>2107</v>
      </c>
      <c r="AG103" s="257" t="s">
        <v>2117</v>
      </c>
      <c r="AH103" s="257" t="s">
        <v>474</v>
      </c>
      <c r="AI103" s="257" t="s">
        <v>2116</v>
      </c>
      <c r="AJ103" s="257" t="s">
        <v>961</v>
      </c>
      <c r="AK103" s="257" t="s">
        <v>961</v>
      </c>
      <c r="AL103" s="257" t="s">
        <v>961</v>
      </c>
      <c r="AM103" s="257" t="s">
        <v>962</v>
      </c>
      <c r="AN103" s="257" t="s">
        <v>962</v>
      </c>
      <c r="AO103" s="257" t="s">
        <v>963</v>
      </c>
      <c r="AP103" s="333" t="s">
        <v>962</v>
      </c>
    </row>
    <row r="104" spans="2:42" ht="36" x14ac:dyDescent="0.3">
      <c r="B104" s="269" t="s">
        <v>2103</v>
      </c>
      <c r="C104" s="270">
        <v>41</v>
      </c>
      <c r="D104" s="258" t="s">
        <v>2104</v>
      </c>
      <c r="E104" s="259"/>
      <c r="F104" s="260" t="str">
        <f t="shared" si="2"/>
        <v>Annual</v>
      </c>
      <c r="G104" s="407" t="s">
        <v>2118</v>
      </c>
      <c r="H104" s="409" t="s">
        <v>2119</v>
      </c>
      <c r="I104" s="258" t="s">
        <v>2107</v>
      </c>
      <c r="J104" s="258" t="s">
        <v>2120</v>
      </c>
      <c r="AC104" s="257" t="s">
        <v>2250</v>
      </c>
      <c r="AD104" s="257" t="s">
        <v>2104</v>
      </c>
      <c r="AE104" s="257" t="s">
        <v>2230</v>
      </c>
      <c r="AF104" s="257" t="s">
        <v>2107</v>
      </c>
      <c r="AG104" s="257" t="s">
        <v>2120</v>
      </c>
      <c r="AH104" s="257" t="s">
        <v>474</v>
      </c>
      <c r="AI104" s="257" t="s">
        <v>2119</v>
      </c>
      <c r="AJ104" s="257" t="s">
        <v>961</v>
      </c>
      <c r="AK104" s="257" t="s">
        <v>961</v>
      </c>
      <c r="AL104" s="257" t="s">
        <v>961</v>
      </c>
      <c r="AM104" s="257" t="s">
        <v>962</v>
      </c>
      <c r="AN104" s="257" t="s">
        <v>962</v>
      </c>
      <c r="AO104" s="257" t="s">
        <v>963</v>
      </c>
      <c r="AP104" s="333" t="s">
        <v>962</v>
      </c>
    </row>
    <row r="105" spans="2:42" ht="36" x14ac:dyDescent="0.3">
      <c r="B105" s="269" t="s">
        <v>2103</v>
      </c>
      <c r="C105" s="270">
        <v>41</v>
      </c>
      <c r="D105" s="258" t="s">
        <v>2104</v>
      </c>
      <c r="E105" s="259"/>
      <c r="F105" s="260" t="str">
        <f t="shared" si="2"/>
        <v>Quarterly</v>
      </c>
      <c r="G105" s="407" t="s">
        <v>2121</v>
      </c>
      <c r="H105" s="409" t="s">
        <v>2122</v>
      </c>
      <c r="I105" s="258" t="s">
        <v>2107</v>
      </c>
      <c r="J105" s="258" t="s">
        <v>2123</v>
      </c>
      <c r="AC105" s="257" t="s">
        <v>2250</v>
      </c>
      <c r="AD105" s="257" t="s">
        <v>2104</v>
      </c>
      <c r="AE105" s="257" t="s">
        <v>2230</v>
      </c>
      <c r="AF105" s="257" t="s">
        <v>2107</v>
      </c>
      <c r="AG105" s="257" t="s">
        <v>2123</v>
      </c>
      <c r="AH105" s="257" t="s">
        <v>474</v>
      </c>
      <c r="AI105" s="257" t="s">
        <v>2122</v>
      </c>
      <c r="AJ105" s="257" t="s">
        <v>960</v>
      </c>
      <c r="AK105" s="257" t="s">
        <v>960</v>
      </c>
      <c r="AL105" s="257" t="s">
        <v>961</v>
      </c>
      <c r="AM105" s="257" t="s">
        <v>2251</v>
      </c>
      <c r="AN105" s="257" t="s">
        <v>962</v>
      </c>
      <c r="AO105" s="257" t="s">
        <v>963</v>
      </c>
      <c r="AP105" s="333" t="s">
        <v>2251</v>
      </c>
    </row>
    <row r="106" spans="2:42" ht="36" x14ac:dyDescent="0.3">
      <c r="B106" s="269" t="s">
        <v>2124</v>
      </c>
      <c r="C106" s="270">
        <v>31</v>
      </c>
      <c r="D106" s="258" t="s">
        <v>111</v>
      </c>
      <c r="E106" s="259"/>
      <c r="F106" s="260" t="str">
        <f t="shared" si="2"/>
        <v>Annual</v>
      </c>
      <c r="G106" s="407" t="s">
        <v>157</v>
      </c>
      <c r="H106" s="409" t="s">
        <v>1006</v>
      </c>
      <c r="I106" s="258" t="s">
        <v>2125</v>
      </c>
      <c r="J106" s="258" t="s">
        <v>2126</v>
      </c>
      <c r="AC106" s="257" t="s">
        <v>2252</v>
      </c>
      <c r="AD106" s="257" t="s">
        <v>111</v>
      </c>
      <c r="AE106" s="257" t="s">
        <v>2230</v>
      </c>
      <c r="AF106" s="257" t="s">
        <v>2125</v>
      </c>
      <c r="AG106" s="257" t="s">
        <v>2126</v>
      </c>
      <c r="AH106" s="257" t="s">
        <v>474</v>
      </c>
      <c r="AI106" s="257" t="s">
        <v>1006</v>
      </c>
      <c r="AJ106" s="257" t="s">
        <v>961</v>
      </c>
      <c r="AK106" s="257" t="s">
        <v>961</v>
      </c>
      <c r="AL106" s="257" t="s">
        <v>961</v>
      </c>
      <c r="AM106" s="257" t="s">
        <v>986</v>
      </c>
      <c r="AN106" s="257" t="s">
        <v>962</v>
      </c>
      <c r="AO106" s="257" t="s">
        <v>961</v>
      </c>
      <c r="AP106" s="333" t="s">
        <v>986</v>
      </c>
    </row>
    <row r="107" spans="2:42" ht="36" x14ac:dyDescent="0.3">
      <c r="B107" s="269" t="s">
        <v>2124</v>
      </c>
      <c r="C107" s="270">
        <v>31</v>
      </c>
      <c r="D107" s="258" t="s">
        <v>111</v>
      </c>
      <c r="E107" s="259"/>
      <c r="F107" s="260" t="str">
        <f t="shared" si="2"/>
        <v>Annual</v>
      </c>
      <c r="G107" s="407" t="s">
        <v>158</v>
      </c>
      <c r="H107" s="409" t="s">
        <v>2127</v>
      </c>
      <c r="I107" s="258" t="s">
        <v>2125</v>
      </c>
      <c r="J107" s="258" t="s">
        <v>2128</v>
      </c>
      <c r="AC107" s="257" t="s">
        <v>2252</v>
      </c>
      <c r="AD107" s="257" t="s">
        <v>111</v>
      </c>
      <c r="AE107" s="257" t="s">
        <v>2230</v>
      </c>
      <c r="AF107" s="257" t="s">
        <v>2125</v>
      </c>
      <c r="AG107" s="257" t="s">
        <v>2128</v>
      </c>
      <c r="AH107" s="257" t="s">
        <v>474</v>
      </c>
      <c r="AI107" s="257" t="s">
        <v>2127</v>
      </c>
      <c r="AJ107" s="257" t="s">
        <v>961</v>
      </c>
      <c r="AK107" s="257" t="s">
        <v>961</v>
      </c>
      <c r="AL107" s="257" t="s">
        <v>961</v>
      </c>
      <c r="AM107" s="257" t="s">
        <v>962</v>
      </c>
      <c r="AN107" s="257" t="s">
        <v>962</v>
      </c>
      <c r="AO107" s="257" t="s">
        <v>961</v>
      </c>
      <c r="AP107" s="333" t="s">
        <v>962</v>
      </c>
    </row>
    <row r="108" spans="2:42" ht="36" x14ac:dyDescent="0.3">
      <c r="B108" s="269" t="s">
        <v>2124</v>
      </c>
      <c r="C108" s="270">
        <v>31</v>
      </c>
      <c r="D108" s="258" t="s">
        <v>111</v>
      </c>
      <c r="E108" s="259"/>
      <c r="F108" s="260" t="str">
        <f t="shared" si="2"/>
        <v>Annual</v>
      </c>
      <c r="G108" s="407" t="s">
        <v>2129</v>
      </c>
      <c r="H108" s="409" t="s">
        <v>2130</v>
      </c>
      <c r="I108" s="258" t="s">
        <v>2125</v>
      </c>
      <c r="J108" s="258" t="s">
        <v>2131</v>
      </c>
      <c r="AC108" s="257" t="s">
        <v>2252</v>
      </c>
      <c r="AD108" s="257" t="s">
        <v>111</v>
      </c>
      <c r="AE108" s="257" t="s">
        <v>2230</v>
      </c>
      <c r="AF108" s="257" t="s">
        <v>2125</v>
      </c>
      <c r="AG108" s="257" t="s">
        <v>2131</v>
      </c>
      <c r="AH108" s="257" t="s">
        <v>474</v>
      </c>
      <c r="AI108" s="257" t="s">
        <v>2130</v>
      </c>
      <c r="AJ108" s="257" t="s">
        <v>961</v>
      </c>
      <c r="AK108" s="257" t="s">
        <v>961</v>
      </c>
      <c r="AL108" s="257" t="s">
        <v>961</v>
      </c>
      <c r="AM108" s="257" t="s">
        <v>962</v>
      </c>
      <c r="AN108" s="257" t="s">
        <v>962</v>
      </c>
      <c r="AO108" s="257" t="s">
        <v>963</v>
      </c>
      <c r="AP108" s="333" t="s">
        <v>962</v>
      </c>
    </row>
    <row r="109" spans="2:42" ht="36" x14ac:dyDescent="0.3">
      <c r="B109" s="269" t="s">
        <v>2124</v>
      </c>
      <c r="C109" s="270">
        <v>31</v>
      </c>
      <c r="D109" s="258" t="s">
        <v>111</v>
      </c>
      <c r="E109" s="259"/>
      <c r="F109" s="260" t="str">
        <f t="shared" si="2"/>
        <v>Annual</v>
      </c>
      <c r="G109" s="407" t="s">
        <v>2132</v>
      </c>
      <c r="H109" s="409" t="s">
        <v>2133</v>
      </c>
      <c r="I109" s="258" t="s">
        <v>2125</v>
      </c>
      <c r="J109" s="258" t="s">
        <v>2134</v>
      </c>
      <c r="AC109" s="257" t="s">
        <v>2252</v>
      </c>
      <c r="AD109" s="257" t="s">
        <v>111</v>
      </c>
      <c r="AE109" s="257" t="s">
        <v>2230</v>
      </c>
      <c r="AF109" s="257" t="s">
        <v>2125</v>
      </c>
      <c r="AG109" s="257" t="s">
        <v>2134</v>
      </c>
      <c r="AH109" s="257" t="s">
        <v>474</v>
      </c>
      <c r="AI109" s="257" t="s">
        <v>2133</v>
      </c>
      <c r="AJ109" s="257" t="s">
        <v>961</v>
      </c>
      <c r="AK109" s="257" t="s">
        <v>961</v>
      </c>
      <c r="AL109" s="257" t="s">
        <v>961</v>
      </c>
      <c r="AM109" s="257" t="s">
        <v>962</v>
      </c>
      <c r="AN109" s="257" t="s">
        <v>962</v>
      </c>
      <c r="AO109" s="257" t="s">
        <v>963</v>
      </c>
      <c r="AP109" s="333" t="s">
        <v>962</v>
      </c>
    </row>
    <row r="110" spans="2:42" ht="48" x14ac:dyDescent="0.3">
      <c r="B110" s="269" t="s">
        <v>2135</v>
      </c>
      <c r="C110" s="270">
        <v>37</v>
      </c>
      <c r="D110" s="258" t="s">
        <v>2136</v>
      </c>
      <c r="E110" s="259"/>
      <c r="F110" s="260" t="str">
        <f t="shared" si="2"/>
        <v>Semi-annual</v>
      </c>
      <c r="G110" s="407" t="s">
        <v>2137</v>
      </c>
      <c r="H110" s="409" t="s">
        <v>2138</v>
      </c>
      <c r="I110" s="258" t="s">
        <v>2139</v>
      </c>
      <c r="J110" s="258" t="s">
        <v>2140</v>
      </c>
      <c r="AC110" s="257" t="s">
        <v>2253</v>
      </c>
      <c r="AD110" s="257" t="s">
        <v>2136</v>
      </c>
      <c r="AE110" s="257" t="s">
        <v>2230</v>
      </c>
      <c r="AF110" s="257" t="s">
        <v>2139</v>
      </c>
      <c r="AG110" s="257" t="s">
        <v>2140</v>
      </c>
      <c r="AH110" s="257" t="s">
        <v>474</v>
      </c>
      <c r="AI110" s="257" t="s">
        <v>2138</v>
      </c>
      <c r="AJ110" s="257" t="s">
        <v>984</v>
      </c>
      <c r="AK110" s="257" t="s">
        <v>984</v>
      </c>
      <c r="AL110" s="257" t="s">
        <v>961</v>
      </c>
      <c r="AM110" s="257" t="s">
        <v>962</v>
      </c>
      <c r="AN110" s="257" t="s">
        <v>962</v>
      </c>
      <c r="AO110" s="257" t="s">
        <v>963</v>
      </c>
      <c r="AP110" s="333" t="s">
        <v>962</v>
      </c>
    </row>
    <row r="111" spans="2:42" ht="48" x14ac:dyDescent="0.3">
      <c r="B111" s="269" t="s">
        <v>2135</v>
      </c>
      <c r="C111" s="270">
        <v>37</v>
      </c>
      <c r="D111" s="258" t="s">
        <v>2136</v>
      </c>
      <c r="E111" s="259"/>
      <c r="F111" s="260" t="str">
        <f t="shared" ref="F111:F142" si="3">INDEX(AC111:AM111,MATCH($F$14,$AC$14:$AM$14,0))</f>
        <v>Annual</v>
      </c>
      <c r="G111" s="407" t="s">
        <v>2141</v>
      </c>
      <c r="H111" s="409" t="s">
        <v>2142</v>
      </c>
      <c r="I111" s="258" t="s">
        <v>2139</v>
      </c>
      <c r="J111" s="258" t="s">
        <v>2143</v>
      </c>
      <c r="AC111" s="257" t="s">
        <v>2253</v>
      </c>
      <c r="AD111" s="257" t="s">
        <v>2136</v>
      </c>
      <c r="AE111" s="257" t="s">
        <v>2230</v>
      </c>
      <c r="AF111" s="257" t="s">
        <v>2139</v>
      </c>
      <c r="AG111" s="257" t="s">
        <v>2143</v>
      </c>
      <c r="AH111" s="257" t="s">
        <v>474</v>
      </c>
      <c r="AI111" s="257" t="s">
        <v>2142</v>
      </c>
      <c r="AJ111" s="257" t="s">
        <v>961</v>
      </c>
      <c r="AK111" s="257" t="s">
        <v>961</v>
      </c>
      <c r="AL111" s="257" t="s">
        <v>961</v>
      </c>
      <c r="AM111" s="257" t="s">
        <v>962</v>
      </c>
      <c r="AN111" s="257" t="s">
        <v>962</v>
      </c>
      <c r="AO111" s="257" t="s">
        <v>963</v>
      </c>
      <c r="AP111" s="333" t="s">
        <v>962</v>
      </c>
    </row>
    <row r="112" spans="2:42" ht="36" x14ac:dyDescent="0.3">
      <c r="B112" s="269" t="s">
        <v>2144</v>
      </c>
      <c r="C112" s="270">
        <v>33</v>
      </c>
      <c r="D112" s="258" t="s">
        <v>112</v>
      </c>
      <c r="E112" s="259"/>
      <c r="F112" s="260" t="str">
        <f t="shared" si="3"/>
        <v>Annual</v>
      </c>
      <c r="G112" s="407" t="s">
        <v>147</v>
      </c>
      <c r="H112" s="409" t="s">
        <v>113</v>
      </c>
      <c r="I112" s="258" t="s">
        <v>2145</v>
      </c>
      <c r="J112" s="258" t="s">
        <v>2146</v>
      </c>
      <c r="AC112" s="257" t="s">
        <v>2254</v>
      </c>
      <c r="AD112" s="257" t="s">
        <v>112</v>
      </c>
      <c r="AE112" s="257" t="s">
        <v>2230</v>
      </c>
      <c r="AF112" s="257" t="s">
        <v>2145</v>
      </c>
      <c r="AG112" s="257" t="s">
        <v>2146</v>
      </c>
      <c r="AH112" s="257" t="s">
        <v>474</v>
      </c>
      <c r="AI112" s="257" t="s">
        <v>113</v>
      </c>
      <c r="AJ112" s="257" t="s">
        <v>961</v>
      </c>
      <c r="AK112" s="257" t="s">
        <v>961</v>
      </c>
      <c r="AL112" s="257" t="s">
        <v>961</v>
      </c>
      <c r="AM112" s="257" t="s">
        <v>1007</v>
      </c>
      <c r="AN112" s="257" t="s">
        <v>962</v>
      </c>
      <c r="AO112" s="257" t="s">
        <v>961</v>
      </c>
      <c r="AP112" s="333" t="s">
        <v>1008</v>
      </c>
    </row>
    <row r="113" spans="2:42" ht="36" x14ac:dyDescent="0.3">
      <c r="B113" s="269" t="s">
        <v>2144</v>
      </c>
      <c r="C113" s="270">
        <v>33</v>
      </c>
      <c r="D113" s="258" t="s">
        <v>112</v>
      </c>
      <c r="E113" s="259"/>
      <c r="F113" s="260" t="str">
        <f t="shared" si="3"/>
        <v>Annual</v>
      </c>
      <c r="G113" s="407" t="s">
        <v>148</v>
      </c>
      <c r="H113" s="409" t="s">
        <v>114</v>
      </c>
      <c r="I113" s="258" t="s">
        <v>2145</v>
      </c>
      <c r="J113" s="258" t="s">
        <v>115</v>
      </c>
      <c r="AC113" s="257" t="s">
        <v>2254</v>
      </c>
      <c r="AD113" s="257" t="s">
        <v>112</v>
      </c>
      <c r="AE113" s="257" t="s">
        <v>2230</v>
      </c>
      <c r="AF113" s="257" t="s">
        <v>2145</v>
      </c>
      <c r="AG113" s="257" t="s">
        <v>115</v>
      </c>
      <c r="AH113" s="257" t="s">
        <v>474</v>
      </c>
      <c r="AI113" s="257" t="s">
        <v>114</v>
      </c>
      <c r="AJ113" s="257" t="s">
        <v>961</v>
      </c>
      <c r="AK113" s="257" t="s">
        <v>961</v>
      </c>
      <c r="AL113" s="257" t="s">
        <v>961</v>
      </c>
      <c r="AM113" s="257" t="s">
        <v>961</v>
      </c>
      <c r="AN113" s="257" t="s">
        <v>962</v>
      </c>
      <c r="AO113" s="257" t="s">
        <v>961</v>
      </c>
      <c r="AP113" s="333" t="s">
        <v>961</v>
      </c>
    </row>
    <row r="114" spans="2:42" ht="36" x14ac:dyDescent="0.3">
      <c r="B114" s="269" t="s">
        <v>2144</v>
      </c>
      <c r="C114" s="270">
        <v>33</v>
      </c>
      <c r="D114" s="258" t="s">
        <v>112</v>
      </c>
      <c r="E114" s="259"/>
      <c r="F114" s="260" t="str">
        <f t="shared" si="3"/>
        <v>Annual</v>
      </c>
      <c r="G114" s="407" t="s">
        <v>149</v>
      </c>
      <c r="H114" s="409" t="s">
        <v>116</v>
      </c>
      <c r="I114" s="258" t="s">
        <v>2145</v>
      </c>
      <c r="J114" s="258" t="s">
        <v>1009</v>
      </c>
      <c r="AC114" s="257" t="s">
        <v>2254</v>
      </c>
      <c r="AD114" s="257" t="s">
        <v>112</v>
      </c>
      <c r="AE114" s="257" t="s">
        <v>2230</v>
      </c>
      <c r="AF114" s="257" t="s">
        <v>2145</v>
      </c>
      <c r="AG114" s="257" t="s">
        <v>1009</v>
      </c>
      <c r="AH114" s="257" t="s">
        <v>474</v>
      </c>
      <c r="AI114" s="257" t="s">
        <v>116</v>
      </c>
      <c r="AJ114" s="257" t="s">
        <v>961</v>
      </c>
      <c r="AK114" s="257" t="s">
        <v>961</v>
      </c>
      <c r="AL114" s="257" t="s">
        <v>961</v>
      </c>
      <c r="AM114" s="257" t="s">
        <v>961</v>
      </c>
      <c r="AN114" s="257" t="s">
        <v>962</v>
      </c>
      <c r="AO114" s="257" t="s">
        <v>961</v>
      </c>
      <c r="AP114" s="333" t="s">
        <v>961</v>
      </c>
    </row>
    <row r="115" spans="2:42" ht="36" x14ac:dyDescent="0.3">
      <c r="B115" s="269" t="s">
        <v>2144</v>
      </c>
      <c r="C115" s="270">
        <v>33</v>
      </c>
      <c r="D115" s="258" t="s">
        <v>112</v>
      </c>
      <c r="E115" s="259"/>
      <c r="F115" s="260" t="str">
        <f t="shared" si="3"/>
        <v>Annual</v>
      </c>
      <c r="G115" s="407" t="s">
        <v>151</v>
      </c>
      <c r="H115" s="409" t="s">
        <v>1011</v>
      </c>
      <c r="I115" s="258" t="s">
        <v>2145</v>
      </c>
      <c r="J115" s="258" t="s">
        <v>1010</v>
      </c>
      <c r="AC115" s="257" t="s">
        <v>2254</v>
      </c>
      <c r="AD115" s="257" t="s">
        <v>112</v>
      </c>
      <c r="AE115" s="257" t="s">
        <v>2230</v>
      </c>
      <c r="AF115" s="257" t="s">
        <v>2145</v>
      </c>
      <c r="AG115" s="257" t="s">
        <v>1010</v>
      </c>
      <c r="AH115" s="257" t="s">
        <v>474</v>
      </c>
      <c r="AI115" s="257" t="s">
        <v>1011</v>
      </c>
      <c r="AJ115" s="257" t="s">
        <v>961</v>
      </c>
      <c r="AK115" s="257" t="s">
        <v>961</v>
      </c>
      <c r="AL115" s="257" t="s">
        <v>961</v>
      </c>
      <c r="AM115" s="257" t="s">
        <v>961</v>
      </c>
      <c r="AN115" s="257" t="s">
        <v>962</v>
      </c>
      <c r="AO115" s="257" t="s">
        <v>961</v>
      </c>
      <c r="AP115" s="333" t="s">
        <v>961</v>
      </c>
    </row>
    <row r="116" spans="2:42" ht="36" x14ac:dyDescent="0.3">
      <c r="B116" s="269" t="s">
        <v>2144</v>
      </c>
      <c r="C116" s="270">
        <v>33</v>
      </c>
      <c r="D116" s="258" t="s">
        <v>112</v>
      </c>
      <c r="E116" s="259"/>
      <c r="F116" s="260" t="str">
        <f t="shared" si="3"/>
        <v>Annual</v>
      </c>
      <c r="G116" s="407" t="s">
        <v>153</v>
      </c>
      <c r="H116" s="409" t="s">
        <v>117</v>
      </c>
      <c r="I116" s="258" t="s">
        <v>2145</v>
      </c>
      <c r="J116" s="258" t="s">
        <v>1012</v>
      </c>
      <c r="AC116" s="257" t="s">
        <v>2254</v>
      </c>
      <c r="AD116" s="257" t="s">
        <v>112</v>
      </c>
      <c r="AE116" s="257" t="s">
        <v>2230</v>
      </c>
      <c r="AF116" s="257" t="s">
        <v>2145</v>
      </c>
      <c r="AG116" s="257" t="s">
        <v>1012</v>
      </c>
      <c r="AH116" s="257" t="s">
        <v>474</v>
      </c>
      <c r="AI116" s="257" t="s">
        <v>117</v>
      </c>
      <c r="AJ116" s="257" t="s">
        <v>961</v>
      </c>
      <c r="AK116" s="257" t="s">
        <v>961</v>
      </c>
      <c r="AL116" s="257" t="s">
        <v>961</v>
      </c>
      <c r="AM116" s="257" t="s">
        <v>961</v>
      </c>
      <c r="AN116" s="257" t="s">
        <v>962</v>
      </c>
      <c r="AO116" s="257" t="s">
        <v>961</v>
      </c>
      <c r="AP116" s="333" t="s">
        <v>961</v>
      </c>
    </row>
    <row r="117" spans="2:42" ht="36" x14ac:dyDescent="0.3">
      <c r="B117" s="269" t="s">
        <v>2144</v>
      </c>
      <c r="C117" s="270">
        <v>33</v>
      </c>
      <c r="D117" s="258" t="s">
        <v>112</v>
      </c>
      <c r="E117" s="259"/>
      <c r="F117" s="260" t="str">
        <f t="shared" si="3"/>
        <v>Annual</v>
      </c>
      <c r="G117" s="407" t="s">
        <v>155</v>
      </c>
      <c r="H117" s="409" t="s">
        <v>118</v>
      </c>
      <c r="I117" s="258" t="s">
        <v>2145</v>
      </c>
      <c r="J117" s="258" t="s">
        <v>1013</v>
      </c>
      <c r="AC117" s="257" t="s">
        <v>2254</v>
      </c>
      <c r="AD117" s="257" t="s">
        <v>112</v>
      </c>
      <c r="AE117" s="257" t="s">
        <v>2230</v>
      </c>
      <c r="AF117" s="257" t="s">
        <v>2145</v>
      </c>
      <c r="AG117" s="257" t="s">
        <v>1013</v>
      </c>
      <c r="AH117" s="257" t="s">
        <v>474</v>
      </c>
      <c r="AI117" s="257" t="s">
        <v>118</v>
      </c>
      <c r="AJ117" s="257" t="s">
        <v>961</v>
      </c>
      <c r="AK117" s="257" t="s">
        <v>961</v>
      </c>
      <c r="AL117" s="257" t="s">
        <v>961</v>
      </c>
      <c r="AM117" s="257" t="s">
        <v>962</v>
      </c>
      <c r="AN117" s="257" t="s">
        <v>962</v>
      </c>
      <c r="AO117" s="257" t="s">
        <v>961</v>
      </c>
      <c r="AP117" s="333" t="s">
        <v>962</v>
      </c>
    </row>
    <row r="118" spans="2:42" ht="36" x14ac:dyDescent="0.3">
      <c r="B118" s="269" t="s">
        <v>2147</v>
      </c>
      <c r="C118" s="270">
        <v>35</v>
      </c>
      <c r="D118" s="258" t="s">
        <v>119</v>
      </c>
      <c r="E118" s="259"/>
      <c r="F118" s="260" t="str">
        <f t="shared" si="3"/>
        <v>Annual</v>
      </c>
      <c r="G118" s="407" t="s">
        <v>143</v>
      </c>
      <c r="H118" s="409" t="s">
        <v>120</v>
      </c>
      <c r="I118" s="258" t="s">
        <v>2148</v>
      </c>
      <c r="J118" s="258" t="s">
        <v>1014</v>
      </c>
      <c r="AC118" s="257" t="s">
        <v>2255</v>
      </c>
      <c r="AD118" s="257" t="s">
        <v>119</v>
      </c>
      <c r="AE118" s="257" t="s">
        <v>2230</v>
      </c>
      <c r="AF118" s="257" t="s">
        <v>2148</v>
      </c>
      <c r="AG118" s="257" t="s">
        <v>1014</v>
      </c>
      <c r="AH118" s="257" t="s">
        <v>474</v>
      </c>
      <c r="AI118" s="257" t="s">
        <v>120</v>
      </c>
      <c r="AJ118" s="257" t="s">
        <v>961</v>
      </c>
      <c r="AK118" s="257" t="s">
        <v>961</v>
      </c>
      <c r="AL118" s="257" t="s">
        <v>961</v>
      </c>
      <c r="AM118" s="257" t="s">
        <v>962</v>
      </c>
      <c r="AN118" s="257" t="s">
        <v>962</v>
      </c>
      <c r="AO118" s="257" t="s">
        <v>961</v>
      </c>
      <c r="AP118" s="333" t="s">
        <v>962</v>
      </c>
    </row>
    <row r="119" spans="2:42" ht="36" x14ac:dyDescent="0.3">
      <c r="B119" s="269" t="s">
        <v>2147</v>
      </c>
      <c r="C119" s="270">
        <v>35</v>
      </c>
      <c r="D119" s="258" t="s">
        <v>119</v>
      </c>
      <c r="E119" s="259"/>
      <c r="F119" s="260" t="str">
        <f t="shared" si="3"/>
        <v>Annual</v>
      </c>
      <c r="G119" s="407" t="s">
        <v>144</v>
      </c>
      <c r="H119" s="409" t="s">
        <v>121</v>
      </c>
      <c r="I119" s="258" t="s">
        <v>2148</v>
      </c>
      <c r="J119" s="258" t="s">
        <v>1014</v>
      </c>
      <c r="AC119" s="257" t="s">
        <v>2255</v>
      </c>
      <c r="AD119" s="257" t="s">
        <v>119</v>
      </c>
      <c r="AE119" s="257" t="s">
        <v>2230</v>
      </c>
      <c r="AF119" s="257" t="s">
        <v>2148</v>
      </c>
      <c r="AG119" s="257" t="s">
        <v>1014</v>
      </c>
      <c r="AH119" s="257" t="s">
        <v>474</v>
      </c>
      <c r="AI119" s="257" t="s">
        <v>121</v>
      </c>
      <c r="AJ119" s="257" t="s">
        <v>961</v>
      </c>
      <c r="AK119" s="257" t="s">
        <v>961</v>
      </c>
      <c r="AL119" s="257" t="s">
        <v>961</v>
      </c>
      <c r="AM119" s="257" t="s">
        <v>962</v>
      </c>
      <c r="AN119" s="257" t="s">
        <v>962</v>
      </c>
      <c r="AO119" s="257" t="s">
        <v>961</v>
      </c>
      <c r="AP119" s="333" t="s">
        <v>962</v>
      </c>
    </row>
    <row r="120" spans="2:42" ht="36" x14ac:dyDescent="0.3">
      <c r="B120" s="269" t="s">
        <v>2147</v>
      </c>
      <c r="C120" s="270">
        <v>35</v>
      </c>
      <c r="D120" s="258" t="s">
        <v>119</v>
      </c>
      <c r="E120" s="259"/>
      <c r="F120" s="260" t="str">
        <f t="shared" si="3"/>
        <v>Annual</v>
      </c>
      <c r="G120" s="407" t="s">
        <v>145</v>
      </c>
      <c r="H120" s="409" t="s">
        <v>122</v>
      </c>
      <c r="I120" s="258" t="s">
        <v>2148</v>
      </c>
      <c r="J120" s="258" t="s">
        <v>1014</v>
      </c>
      <c r="AC120" s="257" t="s">
        <v>2255</v>
      </c>
      <c r="AD120" s="257" t="s">
        <v>119</v>
      </c>
      <c r="AE120" s="257" t="s">
        <v>2230</v>
      </c>
      <c r="AF120" s="257" t="s">
        <v>2148</v>
      </c>
      <c r="AG120" s="257" t="s">
        <v>1014</v>
      </c>
      <c r="AH120" s="257" t="s">
        <v>474</v>
      </c>
      <c r="AI120" s="257" t="s">
        <v>122</v>
      </c>
      <c r="AJ120" s="257" t="s">
        <v>961</v>
      </c>
      <c r="AK120" s="257" t="s">
        <v>961</v>
      </c>
      <c r="AL120" s="257" t="s">
        <v>961</v>
      </c>
      <c r="AM120" s="257" t="s">
        <v>962</v>
      </c>
      <c r="AN120" s="257" t="s">
        <v>962</v>
      </c>
      <c r="AO120" s="257" t="s">
        <v>961</v>
      </c>
      <c r="AP120" s="333" t="s">
        <v>962</v>
      </c>
    </row>
    <row r="121" spans="2:42" ht="36" x14ac:dyDescent="0.3">
      <c r="B121" s="269" t="s">
        <v>2147</v>
      </c>
      <c r="C121" s="270">
        <v>35</v>
      </c>
      <c r="D121" s="258" t="s">
        <v>119</v>
      </c>
      <c r="E121" s="259"/>
      <c r="F121" s="260" t="str">
        <f t="shared" si="3"/>
        <v>Annual</v>
      </c>
      <c r="G121" s="407" t="s">
        <v>146</v>
      </c>
      <c r="H121" s="409" t="s">
        <v>123</v>
      </c>
      <c r="I121" s="258" t="s">
        <v>2148</v>
      </c>
      <c r="J121" s="258" t="s">
        <v>1014</v>
      </c>
      <c r="AC121" s="257" t="s">
        <v>2255</v>
      </c>
      <c r="AD121" s="257" t="s">
        <v>119</v>
      </c>
      <c r="AE121" s="257" t="s">
        <v>2230</v>
      </c>
      <c r="AF121" s="257" t="s">
        <v>2148</v>
      </c>
      <c r="AG121" s="257" t="s">
        <v>1014</v>
      </c>
      <c r="AH121" s="257" t="s">
        <v>474</v>
      </c>
      <c r="AI121" s="257" t="s">
        <v>123</v>
      </c>
      <c r="AJ121" s="257" t="s">
        <v>961</v>
      </c>
      <c r="AK121" s="257" t="s">
        <v>961</v>
      </c>
      <c r="AL121" s="257" t="s">
        <v>961</v>
      </c>
      <c r="AM121" s="257" t="s">
        <v>962</v>
      </c>
      <c r="AN121" s="257" t="s">
        <v>962</v>
      </c>
      <c r="AO121" s="257" t="s">
        <v>961</v>
      </c>
      <c r="AP121" s="333" t="s">
        <v>962</v>
      </c>
    </row>
    <row r="122" spans="2:42" ht="48" x14ac:dyDescent="0.3">
      <c r="B122" s="269" t="s">
        <v>2149</v>
      </c>
      <c r="C122" s="270">
        <v>39</v>
      </c>
      <c r="D122" s="258" t="s">
        <v>2150</v>
      </c>
      <c r="E122" s="259"/>
      <c r="F122" s="260" t="str">
        <f t="shared" si="3"/>
        <v>Semi-annual</v>
      </c>
      <c r="G122" s="408" t="s">
        <v>5201</v>
      </c>
      <c r="H122" s="409" t="s">
        <v>2151</v>
      </c>
      <c r="I122" s="258" t="s">
        <v>2152</v>
      </c>
      <c r="J122" s="258" t="s">
        <v>2153</v>
      </c>
      <c r="AC122" s="257" t="s">
        <v>2256</v>
      </c>
      <c r="AD122" s="257" t="s">
        <v>2150</v>
      </c>
      <c r="AE122" s="257" t="s">
        <v>2230</v>
      </c>
      <c r="AF122" s="257" t="s">
        <v>2152</v>
      </c>
      <c r="AG122" s="257" t="s">
        <v>2153</v>
      </c>
      <c r="AH122" s="257" t="s">
        <v>474</v>
      </c>
      <c r="AI122" s="257" t="s">
        <v>2151</v>
      </c>
      <c r="AJ122" s="257" t="s">
        <v>984</v>
      </c>
      <c r="AK122" s="257" t="s">
        <v>984</v>
      </c>
      <c r="AL122" s="257" t="s">
        <v>2257</v>
      </c>
      <c r="AM122" s="257" t="s">
        <v>2257</v>
      </c>
      <c r="AN122" s="257" t="s">
        <v>2257</v>
      </c>
      <c r="AO122" s="257" t="s">
        <v>2257</v>
      </c>
      <c r="AP122" s="333" t="s">
        <v>2257</v>
      </c>
    </row>
    <row r="123" spans="2:42" ht="48" x14ac:dyDescent="0.3">
      <c r="B123" s="269" t="s">
        <v>2149</v>
      </c>
      <c r="C123" s="270">
        <v>39</v>
      </c>
      <c r="D123" s="258" t="s">
        <v>2150</v>
      </c>
      <c r="E123" s="259"/>
      <c r="F123" s="260" t="str">
        <f t="shared" si="3"/>
        <v>Semi-annual</v>
      </c>
      <c r="G123" s="408" t="s">
        <v>2154</v>
      </c>
      <c r="H123" s="409" t="s">
        <v>2155</v>
      </c>
      <c r="I123" s="258" t="s">
        <v>2156</v>
      </c>
      <c r="J123" s="258" t="s">
        <v>2153</v>
      </c>
      <c r="AC123" s="257" t="s">
        <v>2256</v>
      </c>
      <c r="AD123" s="257" t="s">
        <v>2150</v>
      </c>
      <c r="AE123" s="257" t="s">
        <v>2230</v>
      </c>
      <c r="AF123" s="257" t="s">
        <v>2156</v>
      </c>
      <c r="AG123" s="257" t="s">
        <v>2153</v>
      </c>
      <c r="AH123" s="257" t="s">
        <v>474</v>
      </c>
      <c r="AI123" s="257" t="s">
        <v>2155</v>
      </c>
      <c r="AJ123" s="257" t="s">
        <v>984</v>
      </c>
      <c r="AK123" s="257" t="s">
        <v>984</v>
      </c>
      <c r="AL123" s="257" t="s">
        <v>2257</v>
      </c>
      <c r="AM123" s="257" t="s">
        <v>2257</v>
      </c>
      <c r="AN123" s="257" t="s">
        <v>2257</v>
      </c>
      <c r="AO123" s="257" t="s">
        <v>2257</v>
      </c>
      <c r="AP123" s="333" t="s">
        <v>2257</v>
      </c>
    </row>
    <row r="124" spans="2:42" ht="48" x14ac:dyDescent="0.3">
      <c r="B124" s="269" t="s">
        <v>2149</v>
      </c>
      <c r="C124" s="270">
        <v>39</v>
      </c>
      <c r="D124" s="258" t="s">
        <v>2150</v>
      </c>
      <c r="E124" s="259"/>
      <c r="F124" s="260" t="str">
        <f t="shared" si="3"/>
        <v>Semi-annual</v>
      </c>
      <c r="G124" s="408" t="s">
        <v>2157</v>
      </c>
      <c r="H124" s="409" t="s">
        <v>2158</v>
      </c>
      <c r="I124" s="258" t="s">
        <v>2156</v>
      </c>
      <c r="J124" s="258" t="s">
        <v>2153</v>
      </c>
      <c r="AC124" s="257" t="s">
        <v>2256</v>
      </c>
      <c r="AD124" s="257" t="s">
        <v>2150</v>
      </c>
      <c r="AE124" s="257" t="s">
        <v>2230</v>
      </c>
      <c r="AF124" s="257" t="s">
        <v>2156</v>
      </c>
      <c r="AG124" s="257" t="s">
        <v>2153</v>
      </c>
      <c r="AH124" s="257" t="s">
        <v>474</v>
      </c>
      <c r="AI124" s="257" t="s">
        <v>2158</v>
      </c>
      <c r="AJ124" s="257" t="s">
        <v>984</v>
      </c>
      <c r="AK124" s="257" t="s">
        <v>984</v>
      </c>
      <c r="AL124" s="257" t="s">
        <v>2257</v>
      </c>
      <c r="AM124" s="257" t="s">
        <v>2257</v>
      </c>
      <c r="AN124" s="257" t="s">
        <v>2257</v>
      </c>
      <c r="AO124" s="257" t="s">
        <v>2257</v>
      </c>
      <c r="AP124" s="333" t="s">
        <v>2257</v>
      </c>
    </row>
    <row r="125" spans="2:42" ht="48" x14ac:dyDescent="0.3">
      <c r="B125" s="269" t="s">
        <v>2149</v>
      </c>
      <c r="C125" s="270">
        <v>39</v>
      </c>
      <c r="D125" s="258" t="s">
        <v>2150</v>
      </c>
      <c r="E125" s="259"/>
      <c r="F125" s="260" t="str">
        <f t="shared" si="3"/>
        <v>Semi-annual</v>
      </c>
      <c r="G125" s="408" t="s">
        <v>2159</v>
      </c>
      <c r="H125" s="409" t="s">
        <v>2160</v>
      </c>
      <c r="I125" s="258" t="s">
        <v>2156</v>
      </c>
      <c r="J125" s="258" t="s">
        <v>2153</v>
      </c>
      <c r="AC125" s="257" t="s">
        <v>2256</v>
      </c>
      <c r="AD125" s="257" t="s">
        <v>2150</v>
      </c>
      <c r="AE125" s="257" t="s">
        <v>2230</v>
      </c>
      <c r="AF125" s="257" t="s">
        <v>2156</v>
      </c>
      <c r="AG125" s="257" t="s">
        <v>2153</v>
      </c>
      <c r="AH125" s="257" t="s">
        <v>474</v>
      </c>
      <c r="AI125" s="257" t="s">
        <v>2160</v>
      </c>
      <c r="AJ125" s="257" t="s">
        <v>984</v>
      </c>
      <c r="AK125" s="257" t="s">
        <v>984</v>
      </c>
      <c r="AL125" s="257" t="s">
        <v>2257</v>
      </c>
      <c r="AM125" s="257" t="s">
        <v>2257</v>
      </c>
      <c r="AN125" s="257" t="s">
        <v>2257</v>
      </c>
      <c r="AO125" s="257" t="s">
        <v>2257</v>
      </c>
      <c r="AP125" s="333" t="s">
        <v>2257</v>
      </c>
    </row>
    <row r="126" spans="2:42" ht="48" x14ac:dyDescent="0.3">
      <c r="B126" s="269" t="s">
        <v>2149</v>
      </c>
      <c r="C126" s="270">
        <v>39</v>
      </c>
      <c r="D126" s="258" t="s">
        <v>2150</v>
      </c>
      <c r="E126" s="259"/>
      <c r="F126" s="260" t="str">
        <f t="shared" si="3"/>
        <v>Semi-annual</v>
      </c>
      <c r="G126" s="408" t="s">
        <v>2161</v>
      </c>
      <c r="H126" s="409" t="s">
        <v>2162</v>
      </c>
      <c r="I126" s="258" t="s">
        <v>2156</v>
      </c>
      <c r="J126" s="258" t="s">
        <v>2153</v>
      </c>
      <c r="AC126" s="257" t="s">
        <v>2256</v>
      </c>
      <c r="AD126" s="257" t="s">
        <v>2150</v>
      </c>
      <c r="AE126" s="257" t="s">
        <v>2230</v>
      </c>
      <c r="AF126" s="257" t="s">
        <v>2156</v>
      </c>
      <c r="AG126" s="257" t="s">
        <v>2153</v>
      </c>
      <c r="AH126" s="257" t="s">
        <v>474</v>
      </c>
      <c r="AI126" s="257" t="s">
        <v>2162</v>
      </c>
      <c r="AJ126" s="257" t="s">
        <v>984</v>
      </c>
      <c r="AK126" s="257" t="s">
        <v>984</v>
      </c>
      <c r="AL126" s="257" t="s">
        <v>2257</v>
      </c>
      <c r="AM126" s="257" t="s">
        <v>2257</v>
      </c>
      <c r="AN126" s="257" t="s">
        <v>2257</v>
      </c>
      <c r="AO126" s="257" t="s">
        <v>2257</v>
      </c>
      <c r="AP126" s="333" t="s">
        <v>2257</v>
      </c>
    </row>
    <row r="127" spans="2:42" ht="48" x14ac:dyDescent="0.3">
      <c r="B127" s="269" t="s">
        <v>2149</v>
      </c>
      <c r="C127" s="270">
        <v>39</v>
      </c>
      <c r="D127" s="258" t="s">
        <v>2150</v>
      </c>
      <c r="E127" s="259"/>
      <c r="F127" s="260" t="str">
        <f t="shared" si="3"/>
        <v>Semi-annual</v>
      </c>
      <c r="G127" s="408" t="s">
        <v>2163</v>
      </c>
      <c r="H127" s="409" t="s">
        <v>2164</v>
      </c>
      <c r="I127" s="258" t="s">
        <v>2165</v>
      </c>
      <c r="J127" s="258" t="s">
        <v>2153</v>
      </c>
      <c r="AC127" s="257" t="s">
        <v>2256</v>
      </c>
      <c r="AD127" s="257" t="s">
        <v>2150</v>
      </c>
      <c r="AE127" s="257" t="s">
        <v>2230</v>
      </c>
      <c r="AF127" s="257" t="s">
        <v>2165</v>
      </c>
      <c r="AG127" s="257" t="s">
        <v>2153</v>
      </c>
      <c r="AH127" s="257" t="s">
        <v>474</v>
      </c>
      <c r="AI127" s="257" t="s">
        <v>2164</v>
      </c>
      <c r="AJ127" s="257" t="s">
        <v>984</v>
      </c>
      <c r="AK127" s="257" t="s">
        <v>984</v>
      </c>
      <c r="AL127" s="257" t="s">
        <v>2257</v>
      </c>
      <c r="AM127" s="257" t="s">
        <v>2257</v>
      </c>
      <c r="AN127" s="257" t="s">
        <v>2257</v>
      </c>
      <c r="AO127" s="257" t="s">
        <v>2257</v>
      </c>
      <c r="AP127" s="333" t="s">
        <v>2257</v>
      </c>
    </row>
    <row r="128" spans="2:42" ht="48" x14ac:dyDescent="0.3">
      <c r="B128" s="269" t="s">
        <v>2149</v>
      </c>
      <c r="C128" s="270">
        <v>39</v>
      </c>
      <c r="D128" s="258" t="s">
        <v>2150</v>
      </c>
      <c r="E128" s="259"/>
      <c r="F128" s="260" t="str">
        <f t="shared" si="3"/>
        <v>Semi-annual</v>
      </c>
      <c r="G128" s="408" t="s">
        <v>2166</v>
      </c>
      <c r="H128" s="409" t="s">
        <v>2167</v>
      </c>
      <c r="I128" s="258" t="s">
        <v>2168</v>
      </c>
      <c r="J128" s="258" t="s">
        <v>2153</v>
      </c>
      <c r="AC128" s="257" t="s">
        <v>2256</v>
      </c>
      <c r="AD128" s="257" t="s">
        <v>2150</v>
      </c>
      <c r="AE128" s="257" t="s">
        <v>2230</v>
      </c>
      <c r="AF128" s="257" t="s">
        <v>2168</v>
      </c>
      <c r="AG128" s="257" t="s">
        <v>2153</v>
      </c>
      <c r="AH128" s="257" t="s">
        <v>474</v>
      </c>
      <c r="AI128" s="257" t="s">
        <v>2167</v>
      </c>
      <c r="AJ128" s="257" t="s">
        <v>984</v>
      </c>
      <c r="AK128" s="257" t="s">
        <v>984</v>
      </c>
      <c r="AL128" s="257" t="s">
        <v>2257</v>
      </c>
      <c r="AM128" s="257" t="s">
        <v>2257</v>
      </c>
      <c r="AN128" s="257" t="s">
        <v>2257</v>
      </c>
      <c r="AO128" s="257" t="s">
        <v>2257</v>
      </c>
      <c r="AP128" s="333" t="s">
        <v>2257</v>
      </c>
    </row>
    <row r="129" spans="2:42" ht="48" x14ac:dyDescent="0.3">
      <c r="B129" s="269" t="s">
        <v>2149</v>
      </c>
      <c r="C129" s="270">
        <v>39</v>
      </c>
      <c r="D129" s="258" t="s">
        <v>2150</v>
      </c>
      <c r="E129" s="259"/>
      <c r="F129" s="260" t="str">
        <f t="shared" si="3"/>
        <v>Semi-annual</v>
      </c>
      <c r="G129" s="408" t="s">
        <v>2169</v>
      </c>
      <c r="H129" s="409" t="s">
        <v>2170</v>
      </c>
      <c r="I129" s="258" t="s">
        <v>2168</v>
      </c>
      <c r="J129" s="258" t="s">
        <v>2153</v>
      </c>
      <c r="AC129" s="257" t="s">
        <v>2256</v>
      </c>
      <c r="AD129" s="257" t="s">
        <v>2150</v>
      </c>
      <c r="AE129" s="257" t="s">
        <v>2230</v>
      </c>
      <c r="AF129" s="257" t="s">
        <v>2168</v>
      </c>
      <c r="AG129" s="257" t="s">
        <v>2153</v>
      </c>
      <c r="AH129" s="257" t="s">
        <v>474</v>
      </c>
      <c r="AI129" s="257" t="s">
        <v>2170</v>
      </c>
      <c r="AJ129" s="257" t="s">
        <v>984</v>
      </c>
      <c r="AK129" s="257" t="s">
        <v>984</v>
      </c>
      <c r="AL129" s="257" t="s">
        <v>2257</v>
      </c>
      <c r="AM129" s="257" t="s">
        <v>2257</v>
      </c>
      <c r="AN129" s="257" t="s">
        <v>2257</v>
      </c>
      <c r="AO129" s="257" t="s">
        <v>2257</v>
      </c>
      <c r="AP129" s="333" t="s">
        <v>2257</v>
      </c>
    </row>
    <row r="130" spans="2:42" ht="48" x14ac:dyDescent="0.3">
      <c r="B130" s="269" t="s">
        <v>2149</v>
      </c>
      <c r="C130" s="270">
        <v>39</v>
      </c>
      <c r="D130" s="258" t="s">
        <v>2150</v>
      </c>
      <c r="E130" s="259"/>
      <c r="F130" s="260" t="str">
        <f t="shared" si="3"/>
        <v>Semi-annual</v>
      </c>
      <c r="G130" s="408" t="s">
        <v>2171</v>
      </c>
      <c r="H130" s="409" t="s">
        <v>2172</v>
      </c>
      <c r="I130" s="258" t="s">
        <v>2168</v>
      </c>
      <c r="J130" s="258" t="s">
        <v>2153</v>
      </c>
      <c r="AC130" s="257" t="s">
        <v>2256</v>
      </c>
      <c r="AD130" s="257" t="s">
        <v>2150</v>
      </c>
      <c r="AE130" s="257" t="s">
        <v>2230</v>
      </c>
      <c r="AF130" s="257" t="s">
        <v>2168</v>
      </c>
      <c r="AG130" s="257" t="s">
        <v>2153</v>
      </c>
      <c r="AH130" s="257" t="s">
        <v>474</v>
      </c>
      <c r="AI130" s="257" t="s">
        <v>2172</v>
      </c>
      <c r="AJ130" s="257" t="s">
        <v>984</v>
      </c>
      <c r="AK130" s="257" t="s">
        <v>984</v>
      </c>
      <c r="AL130" s="257" t="s">
        <v>2257</v>
      </c>
      <c r="AM130" s="257" t="s">
        <v>2257</v>
      </c>
      <c r="AN130" s="257" t="s">
        <v>2257</v>
      </c>
      <c r="AO130" s="257" t="s">
        <v>2257</v>
      </c>
      <c r="AP130" s="333" t="s">
        <v>2257</v>
      </c>
    </row>
    <row r="131" spans="2:42" ht="48" x14ac:dyDescent="0.3">
      <c r="B131" s="269" t="s">
        <v>2149</v>
      </c>
      <c r="C131" s="270">
        <v>39</v>
      </c>
      <c r="D131" s="258" t="s">
        <v>2150</v>
      </c>
      <c r="E131" s="259"/>
      <c r="F131" s="260" t="str">
        <f t="shared" si="3"/>
        <v>Semi-annual</v>
      </c>
      <c r="G131" s="408" t="s">
        <v>2173</v>
      </c>
      <c r="H131" s="409" t="s">
        <v>2174</v>
      </c>
      <c r="I131" s="258" t="s">
        <v>2175</v>
      </c>
      <c r="J131" s="258" t="s">
        <v>2153</v>
      </c>
      <c r="AC131" s="257" t="s">
        <v>2256</v>
      </c>
      <c r="AD131" s="257" t="s">
        <v>2150</v>
      </c>
      <c r="AE131" s="257" t="s">
        <v>2230</v>
      </c>
      <c r="AF131" s="257" t="s">
        <v>2175</v>
      </c>
      <c r="AG131" s="257" t="s">
        <v>2153</v>
      </c>
      <c r="AH131" s="257" t="s">
        <v>474</v>
      </c>
      <c r="AI131" s="257" t="s">
        <v>2174</v>
      </c>
      <c r="AJ131" s="257" t="s">
        <v>984</v>
      </c>
      <c r="AK131" s="257" t="s">
        <v>984</v>
      </c>
      <c r="AL131" s="257" t="s">
        <v>2257</v>
      </c>
      <c r="AM131" s="257" t="s">
        <v>2257</v>
      </c>
      <c r="AN131" s="257" t="s">
        <v>2257</v>
      </c>
      <c r="AO131" s="257" t="s">
        <v>2257</v>
      </c>
      <c r="AP131" s="333" t="s">
        <v>2257</v>
      </c>
    </row>
    <row r="132" spans="2:42" ht="48" x14ac:dyDescent="0.3">
      <c r="B132" s="269" t="s">
        <v>2149</v>
      </c>
      <c r="C132" s="270">
        <v>39</v>
      </c>
      <c r="D132" s="258" t="s">
        <v>2150</v>
      </c>
      <c r="E132" s="259"/>
      <c r="F132" s="260" t="str">
        <f t="shared" si="3"/>
        <v>Semi-annual</v>
      </c>
      <c r="G132" s="408" t="s">
        <v>2176</v>
      </c>
      <c r="H132" s="409" t="s">
        <v>2177</v>
      </c>
      <c r="I132" s="258" t="s">
        <v>2178</v>
      </c>
      <c r="J132" s="258" t="s">
        <v>2153</v>
      </c>
      <c r="AC132" s="257" t="s">
        <v>2256</v>
      </c>
      <c r="AD132" s="257" t="s">
        <v>2150</v>
      </c>
      <c r="AE132" s="257" t="s">
        <v>2230</v>
      </c>
      <c r="AF132" s="257" t="s">
        <v>2178</v>
      </c>
      <c r="AG132" s="257" t="s">
        <v>2153</v>
      </c>
      <c r="AH132" s="257" t="s">
        <v>474</v>
      </c>
      <c r="AI132" s="257" t="s">
        <v>2177</v>
      </c>
      <c r="AJ132" s="257" t="s">
        <v>984</v>
      </c>
      <c r="AK132" s="257" t="s">
        <v>984</v>
      </c>
      <c r="AL132" s="257" t="s">
        <v>2257</v>
      </c>
      <c r="AM132" s="257" t="s">
        <v>2257</v>
      </c>
      <c r="AN132" s="257" t="s">
        <v>2257</v>
      </c>
      <c r="AO132" s="257" t="s">
        <v>2257</v>
      </c>
      <c r="AP132" s="333" t="s">
        <v>2257</v>
      </c>
    </row>
    <row r="133" spans="2:42" ht="48" x14ac:dyDescent="0.3">
      <c r="B133" s="269" t="s">
        <v>2149</v>
      </c>
      <c r="C133" s="270">
        <v>39</v>
      </c>
      <c r="D133" s="258" t="s">
        <v>2150</v>
      </c>
      <c r="E133" s="259"/>
      <c r="F133" s="260" t="str">
        <f t="shared" si="3"/>
        <v>Semi-annual</v>
      </c>
      <c r="G133" s="408" t="s">
        <v>2179</v>
      </c>
      <c r="H133" s="409" t="s">
        <v>2180</v>
      </c>
      <c r="I133" s="258" t="s">
        <v>2178</v>
      </c>
      <c r="J133" s="258" t="s">
        <v>2153</v>
      </c>
      <c r="AC133" s="257" t="s">
        <v>2256</v>
      </c>
      <c r="AD133" s="257" t="s">
        <v>2150</v>
      </c>
      <c r="AE133" s="257" t="s">
        <v>2230</v>
      </c>
      <c r="AF133" s="257" t="s">
        <v>2178</v>
      </c>
      <c r="AG133" s="257" t="s">
        <v>2153</v>
      </c>
      <c r="AH133" s="257" t="s">
        <v>474</v>
      </c>
      <c r="AI133" s="257" t="s">
        <v>2180</v>
      </c>
      <c r="AJ133" s="257" t="s">
        <v>984</v>
      </c>
      <c r="AK133" s="257" t="s">
        <v>984</v>
      </c>
      <c r="AL133" s="257" t="s">
        <v>2257</v>
      </c>
      <c r="AM133" s="257" t="s">
        <v>2257</v>
      </c>
      <c r="AN133" s="257" t="s">
        <v>2257</v>
      </c>
      <c r="AO133" s="257" t="s">
        <v>2257</v>
      </c>
      <c r="AP133" s="333" t="s">
        <v>2257</v>
      </c>
    </row>
    <row r="134" spans="2:42" ht="48" x14ac:dyDescent="0.3">
      <c r="B134" s="269" t="s">
        <v>2149</v>
      </c>
      <c r="C134" s="270">
        <v>39</v>
      </c>
      <c r="D134" s="258" t="s">
        <v>2150</v>
      </c>
      <c r="E134" s="259"/>
      <c r="F134" s="260" t="str">
        <f t="shared" si="3"/>
        <v>Semi-annual</v>
      </c>
      <c r="G134" s="408" t="s">
        <v>2181</v>
      </c>
      <c r="H134" s="409" t="s">
        <v>2182</v>
      </c>
      <c r="I134" s="258" t="s">
        <v>2178</v>
      </c>
      <c r="J134" s="258" t="s">
        <v>2153</v>
      </c>
      <c r="AC134" s="257" t="s">
        <v>2256</v>
      </c>
      <c r="AD134" s="257" t="s">
        <v>2150</v>
      </c>
      <c r="AE134" s="257" t="s">
        <v>2230</v>
      </c>
      <c r="AF134" s="257" t="s">
        <v>2178</v>
      </c>
      <c r="AG134" s="257" t="s">
        <v>2153</v>
      </c>
      <c r="AH134" s="257" t="s">
        <v>474</v>
      </c>
      <c r="AI134" s="257" t="s">
        <v>2182</v>
      </c>
      <c r="AJ134" s="257" t="s">
        <v>984</v>
      </c>
      <c r="AK134" s="257" t="s">
        <v>984</v>
      </c>
      <c r="AL134" s="257" t="s">
        <v>2257</v>
      </c>
      <c r="AM134" s="257" t="s">
        <v>2257</v>
      </c>
      <c r="AN134" s="257" t="s">
        <v>2257</v>
      </c>
      <c r="AO134" s="257" t="s">
        <v>2257</v>
      </c>
      <c r="AP134" s="333" t="s">
        <v>2257</v>
      </c>
    </row>
    <row r="135" spans="2:42" ht="36" x14ac:dyDescent="0.3">
      <c r="B135" s="269" t="s">
        <v>2183</v>
      </c>
      <c r="C135" s="270">
        <v>43</v>
      </c>
      <c r="D135" s="258" t="s">
        <v>2184</v>
      </c>
      <c r="E135" s="259"/>
      <c r="F135" s="260" t="str">
        <f t="shared" si="3"/>
        <v>Annual</v>
      </c>
      <c r="G135" s="407" t="s">
        <v>2185</v>
      </c>
      <c r="H135" s="409" t="s">
        <v>2186</v>
      </c>
      <c r="I135" s="258" t="s">
        <v>2187</v>
      </c>
      <c r="J135" s="258" t="s">
        <v>2188</v>
      </c>
      <c r="AC135" s="257" t="s">
        <v>2258</v>
      </c>
      <c r="AD135" s="257" t="s">
        <v>2184</v>
      </c>
      <c r="AE135" s="257" t="s">
        <v>2230</v>
      </c>
      <c r="AF135" s="257" t="s">
        <v>2187</v>
      </c>
      <c r="AG135" s="257" t="s">
        <v>2188</v>
      </c>
      <c r="AH135" s="257" t="s">
        <v>474</v>
      </c>
      <c r="AI135" s="257" t="s">
        <v>2186</v>
      </c>
      <c r="AJ135" s="257" t="s">
        <v>961</v>
      </c>
      <c r="AK135" s="257" t="s">
        <v>961</v>
      </c>
      <c r="AL135" s="257" t="s">
        <v>961</v>
      </c>
      <c r="AM135" s="257" t="s">
        <v>962</v>
      </c>
      <c r="AN135" s="257" t="s">
        <v>962</v>
      </c>
      <c r="AO135" s="257" t="s">
        <v>963</v>
      </c>
      <c r="AP135" s="333" t="s">
        <v>962</v>
      </c>
    </row>
    <row r="136" spans="2:42" ht="36" x14ac:dyDescent="0.3">
      <c r="B136" s="269" t="s">
        <v>13</v>
      </c>
      <c r="C136" s="270">
        <v>5</v>
      </c>
      <c r="D136" s="258" t="s">
        <v>2189</v>
      </c>
      <c r="E136" s="259"/>
      <c r="F136" s="260" t="str">
        <f t="shared" si="3"/>
        <v>Quarterly (if part of a G-SII)</v>
      </c>
      <c r="G136" s="407" t="s">
        <v>2190</v>
      </c>
      <c r="H136" s="409" t="s">
        <v>2191</v>
      </c>
      <c r="I136" s="258" t="s">
        <v>2192</v>
      </c>
      <c r="J136" s="258" t="s">
        <v>2193</v>
      </c>
      <c r="AC136" s="257" t="s">
        <v>13</v>
      </c>
      <c r="AD136" s="257" t="s">
        <v>2189</v>
      </c>
      <c r="AE136" s="257" t="s">
        <v>2259</v>
      </c>
      <c r="AF136" s="257" t="s">
        <v>2192</v>
      </c>
      <c r="AG136" s="257" t="s">
        <v>2193</v>
      </c>
      <c r="AH136" s="257" t="s">
        <v>2260</v>
      </c>
      <c r="AI136" s="257" t="s">
        <v>2191</v>
      </c>
      <c r="AJ136" s="257" t="s">
        <v>960</v>
      </c>
      <c r="AK136" s="257" t="s">
        <v>2261</v>
      </c>
      <c r="AL136" s="257" t="s">
        <v>2261</v>
      </c>
      <c r="AM136" s="257" t="s">
        <v>2261</v>
      </c>
      <c r="AN136" s="257" t="s">
        <v>2261</v>
      </c>
      <c r="AO136" s="257" t="s">
        <v>2261</v>
      </c>
      <c r="AP136" s="333" t="s">
        <v>2261</v>
      </c>
    </row>
    <row r="137" spans="2:42" ht="36" x14ac:dyDescent="0.3">
      <c r="B137" s="269" t="s">
        <v>13</v>
      </c>
      <c r="C137" s="270">
        <v>5</v>
      </c>
      <c r="D137" s="258" t="s">
        <v>2189</v>
      </c>
      <c r="E137" s="259"/>
      <c r="F137" s="260" t="str">
        <f t="shared" si="3"/>
        <v>Semi-Annual (if not part of a G-SII)</v>
      </c>
      <c r="G137" s="407" t="s">
        <v>2190</v>
      </c>
      <c r="H137" s="409" t="s">
        <v>2191</v>
      </c>
      <c r="I137" s="258" t="s">
        <v>2194</v>
      </c>
      <c r="J137" s="258" t="s">
        <v>474</v>
      </c>
      <c r="AC137" s="257" t="s">
        <v>13</v>
      </c>
      <c r="AD137" s="257" t="s">
        <v>2189</v>
      </c>
      <c r="AE137" s="257" t="s">
        <v>2262</v>
      </c>
      <c r="AF137" s="257" t="s">
        <v>2194</v>
      </c>
      <c r="AG137" s="257" t="s">
        <v>474</v>
      </c>
      <c r="AH137" s="257" t="s">
        <v>2260</v>
      </c>
      <c r="AI137" s="257" t="s">
        <v>2191</v>
      </c>
      <c r="AJ137" s="257" t="s">
        <v>474</v>
      </c>
      <c r="AK137" s="257" t="s">
        <v>2263</v>
      </c>
      <c r="AL137" s="257" t="s">
        <v>2263</v>
      </c>
      <c r="AM137" s="257" t="s">
        <v>2263</v>
      </c>
      <c r="AN137" s="257" t="s">
        <v>2263</v>
      </c>
      <c r="AO137" s="257" t="s">
        <v>2263</v>
      </c>
      <c r="AP137" s="333" t="s">
        <v>2263</v>
      </c>
    </row>
    <row r="138" spans="2:42" ht="36" x14ac:dyDescent="0.3">
      <c r="B138" s="269" t="s">
        <v>10</v>
      </c>
      <c r="C138" s="270">
        <v>3</v>
      </c>
      <c r="D138" s="258" t="s">
        <v>2189</v>
      </c>
      <c r="E138" s="259"/>
      <c r="F138" s="260" t="str">
        <f t="shared" si="3"/>
        <v>Semi-annual (if part of a G-SII)</v>
      </c>
      <c r="G138" s="407" t="s">
        <v>2195</v>
      </c>
      <c r="H138" s="409" t="s">
        <v>2196</v>
      </c>
      <c r="I138" s="258" t="s">
        <v>2197</v>
      </c>
      <c r="J138" s="258" t="s">
        <v>2198</v>
      </c>
      <c r="AC138" s="257" t="s">
        <v>10</v>
      </c>
      <c r="AD138" s="257" t="s">
        <v>2189</v>
      </c>
      <c r="AE138" s="257" t="s">
        <v>2259</v>
      </c>
      <c r="AF138" s="257" t="s">
        <v>2197</v>
      </c>
      <c r="AG138" s="257" t="s">
        <v>2198</v>
      </c>
      <c r="AH138" s="257" t="s">
        <v>2264</v>
      </c>
      <c r="AI138" s="257" t="s">
        <v>2196</v>
      </c>
      <c r="AJ138" s="257" t="s">
        <v>1005</v>
      </c>
      <c r="AK138" s="257" t="s">
        <v>2265</v>
      </c>
      <c r="AL138" s="257" t="s">
        <v>2265</v>
      </c>
      <c r="AM138" s="257" t="s">
        <v>2265</v>
      </c>
      <c r="AN138" s="257" t="s">
        <v>2265</v>
      </c>
      <c r="AO138" s="257" t="s">
        <v>2265</v>
      </c>
      <c r="AP138" s="333" t="s">
        <v>2265</v>
      </c>
    </row>
    <row r="139" spans="2:42" ht="36" x14ac:dyDescent="0.3">
      <c r="B139" s="269" t="s">
        <v>10</v>
      </c>
      <c r="C139" s="270">
        <v>3</v>
      </c>
      <c r="D139" s="258" t="s">
        <v>2189</v>
      </c>
      <c r="E139" s="259"/>
      <c r="F139" s="260" t="str">
        <f t="shared" si="3"/>
        <v>Annual (if not part of a G-SII)</v>
      </c>
      <c r="G139" s="407" t="s">
        <v>2195</v>
      </c>
      <c r="H139" s="409" t="s">
        <v>2196</v>
      </c>
      <c r="I139" s="258" t="s">
        <v>2199</v>
      </c>
      <c r="J139" s="258" t="s">
        <v>474</v>
      </c>
      <c r="AC139" s="257" t="s">
        <v>10</v>
      </c>
      <c r="AD139" s="257" t="s">
        <v>2189</v>
      </c>
      <c r="AE139" s="257" t="s">
        <v>2262</v>
      </c>
      <c r="AF139" s="257" t="s">
        <v>2199</v>
      </c>
      <c r="AG139" s="257" t="s">
        <v>474</v>
      </c>
      <c r="AH139" s="257" t="s">
        <v>2264</v>
      </c>
      <c r="AI139" s="257" t="s">
        <v>2196</v>
      </c>
      <c r="AJ139" s="257" t="s">
        <v>474</v>
      </c>
      <c r="AK139" s="257" t="s">
        <v>2266</v>
      </c>
      <c r="AL139" s="257" t="s">
        <v>2266</v>
      </c>
      <c r="AM139" s="257" t="s">
        <v>2266</v>
      </c>
      <c r="AN139" s="257" t="s">
        <v>2266</v>
      </c>
      <c r="AO139" s="257" t="s">
        <v>2266</v>
      </c>
      <c r="AP139" s="333" t="s">
        <v>2266</v>
      </c>
    </row>
    <row r="140" spans="2:42" ht="36" x14ac:dyDescent="0.3">
      <c r="B140" s="269" t="s">
        <v>10</v>
      </c>
      <c r="C140" s="270">
        <v>3</v>
      </c>
      <c r="D140" s="258" t="s">
        <v>2189</v>
      </c>
      <c r="E140" s="259"/>
      <c r="F140" s="260" t="str">
        <f t="shared" si="3"/>
        <v>Quartely (if material subsidiary of non-EU G-SII)</v>
      </c>
      <c r="G140" s="407" t="s">
        <v>2200</v>
      </c>
      <c r="H140" s="409" t="s">
        <v>2201</v>
      </c>
      <c r="I140" s="258" t="s">
        <v>2202</v>
      </c>
      <c r="J140" s="258" t="s">
        <v>2203</v>
      </c>
      <c r="AC140" s="257" t="s">
        <v>10</v>
      </c>
      <c r="AD140" s="257" t="s">
        <v>2189</v>
      </c>
      <c r="AE140" s="257" t="s">
        <v>2259</v>
      </c>
      <c r="AF140" s="257" t="s">
        <v>2202</v>
      </c>
      <c r="AG140" s="257" t="s">
        <v>2203</v>
      </c>
      <c r="AH140" s="257" t="s">
        <v>2267</v>
      </c>
      <c r="AI140" s="257" t="s">
        <v>2201</v>
      </c>
      <c r="AJ140" s="257" t="s">
        <v>474</v>
      </c>
      <c r="AK140" s="257" t="s">
        <v>2268</v>
      </c>
      <c r="AL140" s="257" t="s">
        <v>2268</v>
      </c>
      <c r="AM140" s="257" t="s">
        <v>2268</v>
      </c>
      <c r="AN140" s="257" t="s">
        <v>2268</v>
      </c>
      <c r="AO140" s="257" t="s">
        <v>2268</v>
      </c>
      <c r="AP140" s="333" t="s">
        <v>2268</v>
      </c>
    </row>
    <row r="141" spans="2:42" ht="36" x14ac:dyDescent="0.3">
      <c r="B141" s="269" t="s">
        <v>10</v>
      </c>
      <c r="C141" s="270">
        <v>3</v>
      </c>
      <c r="D141" s="258" t="s">
        <v>2189</v>
      </c>
      <c r="E141" s="259"/>
      <c r="F141" s="260" t="str">
        <f t="shared" si="3"/>
        <v>Semi-annual (non-material subsidiary of non-EU G-SII)</v>
      </c>
      <c r="G141" s="407" t="s">
        <v>2200</v>
      </c>
      <c r="H141" s="409" t="s">
        <v>2201</v>
      </c>
      <c r="I141" s="258" t="s">
        <v>2204</v>
      </c>
      <c r="J141" s="258" t="s">
        <v>474</v>
      </c>
      <c r="AC141" s="257" t="s">
        <v>10</v>
      </c>
      <c r="AD141" s="257" t="s">
        <v>2189</v>
      </c>
      <c r="AE141" s="257" t="s">
        <v>2262</v>
      </c>
      <c r="AF141" s="257" t="s">
        <v>2204</v>
      </c>
      <c r="AG141" s="257" t="s">
        <v>474</v>
      </c>
      <c r="AH141" s="257" t="s">
        <v>2267</v>
      </c>
      <c r="AI141" s="257" t="s">
        <v>2201</v>
      </c>
      <c r="AJ141" s="257" t="s">
        <v>474</v>
      </c>
      <c r="AK141" s="257" t="s">
        <v>2269</v>
      </c>
      <c r="AL141" s="257" t="s">
        <v>2269</v>
      </c>
      <c r="AM141" s="257" t="s">
        <v>2269</v>
      </c>
      <c r="AN141" s="257" t="s">
        <v>2269</v>
      </c>
      <c r="AO141" s="257" t="s">
        <v>2269</v>
      </c>
      <c r="AP141" s="333" t="s">
        <v>2269</v>
      </c>
    </row>
    <row r="142" spans="2:42" ht="36" x14ac:dyDescent="0.3">
      <c r="B142" s="269" t="s">
        <v>13</v>
      </c>
      <c r="C142" s="270">
        <v>5</v>
      </c>
      <c r="D142" s="258" t="s">
        <v>2189</v>
      </c>
      <c r="E142" s="259"/>
      <c r="F142" s="260" t="str">
        <f t="shared" si="3"/>
        <v>Semi-annual (if material subsidiary of non-EU G-SII)</v>
      </c>
      <c r="G142" s="407" t="s">
        <v>2205</v>
      </c>
      <c r="H142" s="409" t="s">
        <v>2206</v>
      </c>
      <c r="I142" s="258" t="s">
        <v>2207</v>
      </c>
      <c r="J142" s="258" t="s">
        <v>2208</v>
      </c>
      <c r="AC142" s="257" t="s">
        <v>13</v>
      </c>
      <c r="AD142" s="257" t="s">
        <v>2189</v>
      </c>
      <c r="AE142" s="257" t="s">
        <v>2259</v>
      </c>
      <c r="AF142" s="257" t="s">
        <v>2207</v>
      </c>
      <c r="AG142" s="257" t="s">
        <v>2208</v>
      </c>
      <c r="AH142" s="257" t="s">
        <v>2264</v>
      </c>
      <c r="AI142" s="257" t="s">
        <v>2206</v>
      </c>
      <c r="AJ142" s="257" t="s">
        <v>474</v>
      </c>
      <c r="AK142" s="257" t="s">
        <v>2270</v>
      </c>
      <c r="AL142" s="257" t="s">
        <v>2270</v>
      </c>
      <c r="AM142" s="257" t="s">
        <v>2270</v>
      </c>
      <c r="AN142" s="257" t="s">
        <v>2270</v>
      </c>
      <c r="AO142" s="257" t="s">
        <v>2270</v>
      </c>
      <c r="AP142" s="333" t="s">
        <v>2270</v>
      </c>
    </row>
    <row r="143" spans="2:42" ht="36" x14ac:dyDescent="0.3">
      <c r="B143" s="269" t="s">
        <v>13</v>
      </c>
      <c r="C143" s="270">
        <v>5</v>
      </c>
      <c r="D143" s="258" t="s">
        <v>2189</v>
      </c>
      <c r="E143" s="259"/>
      <c r="F143" s="260" t="str">
        <f t="shared" ref="F143:F147" si="4">INDEX(AC143:AM143,MATCH($F$14,$AC$14:$AM$14,0))</f>
        <v>Annual (non-material subsidiary of non-EU G-SII)</v>
      </c>
      <c r="G143" s="407" t="s">
        <v>2209</v>
      </c>
      <c r="H143" s="409" t="s">
        <v>2210</v>
      </c>
      <c r="I143" s="258" t="s">
        <v>2211</v>
      </c>
      <c r="J143" s="258" t="s">
        <v>474</v>
      </c>
      <c r="AC143" s="257" t="s">
        <v>13</v>
      </c>
      <c r="AD143" s="257" t="s">
        <v>2189</v>
      </c>
      <c r="AE143" s="257" t="s">
        <v>2262</v>
      </c>
      <c r="AF143" s="257" t="s">
        <v>2211</v>
      </c>
      <c r="AG143" s="257" t="s">
        <v>474</v>
      </c>
      <c r="AH143" s="257" t="s">
        <v>2264</v>
      </c>
      <c r="AI143" s="257" t="s">
        <v>2210</v>
      </c>
      <c r="AJ143" s="257" t="s">
        <v>474</v>
      </c>
      <c r="AK143" s="257" t="s">
        <v>2271</v>
      </c>
      <c r="AL143" s="257" t="s">
        <v>2271</v>
      </c>
      <c r="AM143" s="257" t="s">
        <v>2271</v>
      </c>
      <c r="AN143" s="257" t="s">
        <v>2271</v>
      </c>
      <c r="AO143" s="257" t="s">
        <v>2271</v>
      </c>
      <c r="AP143" s="333" t="s">
        <v>2271</v>
      </c>
    </row>
    <row r="144" spans="2:42" ht="36" x14ac:dyDescent="0.3">
      <c r="B144" s="269" t="s">
        <v>13</v>
      </c>
      <c r="C144" s="270">
        <v>5</v>
      </c>
      <c r="D144" s="258" t="s">
        <v>2189</v>
      </c>
      <c r="E144" s="259"/>
      <c r="F144" s="260" t="str">
        <f t="shared" si="4"/>
        <v>Semi-annual (if part of a G-SII)</v>
      </c>
      <c r="G144" s="407" t="s">
        <v>2212</v>
      </c>
      <c r="H144" s="409" t="s">
        <v>2213</v>
      </c>
      <c r="I144" s="258" t="s">
        <v>2214</v>
      </c>
      <c r="J144" s="258" t="s">
        <v>2208</v>
      </c>
      <c r="AC144" s="257" t="s">
        <v>13</v>
      </c>
      <c r="AD144" s="257" t="s">
        <v>2189</v>
      </c>
      <c r="AE144" s="257" t="s">
        <v>2259</v>
      </c>
      <c r="AF144" s="257" t="s">
        <v>2214</v>
      </c>
      <c r="AG144" s="257" t="s">
        <v>2208</v>
      </c>
      <c r="AH144" s="257" t="s">
        <v>2264</v>
      </c>
      <c r="AI144" s="257" t="s">
        <v>2213</v>
      </c>
      <c r="AJ144" s="257" t="s">
        <v>1005</v>
      </c>
      <c r="AK144" s="257" t="s">
        <v>2265</v>
      </c>
      <c r="AL144" s="257" t="s">
        <v>2265</v>
      </c>
      <c r="AM144" s="257" t="s">
        <v>2265</v>
      </c>
      <c r="AN144" s="257" t="s">
        <v>2265</v>
      </c>
      <c r="AO144" s="257" t="s">
        <v>2265</v>
      </c>
      <c r="AP144" s="333" t="s">
        <v>2265</v>
      </c>
    </row>
    <row r="145" spans="2:42" ht="36" x14ac:dyDescent="0.3">
      <c r="B145" s="269" t="s">
        <v>13</v>
      </c>
      <c r="C145" s="270">
        <v>5</v>
      </c>
      <c r="D145" s="258" t="s">
        <v>2189</v>
      </c>
      <c r="E145" s="259"/>
      <c r="F145" s="260" t="str">
        <f t="shared" si="4"/>
        <v>Annual (if not part of a G-SII)</v>
      </c>
      <c r="G145" s="407" t="s">
        <v>2215</v>
      </c>
      <c r="H145" s="409" t="s">
        <v>2216</v>
      </c>
      <c r="I145" s="258" t="s">
        <v>2217</v>
      </c>
      <c r="J145" s="258" t="s">
        <v>474</v>
      </c>
      <c r="AC145" s="257" t="s">
        <v>13</v>
      </c>
      <c r="AD145" s="257" t="s">
        <v>2189</v>
      </c>
      <c r="AE145" s="257" t="s">
        <v>2262</v>
      </c>
      <c r="AF145" s="257" t="s">
        <v>2217</v>
      </c>
      <c r="AG145" s="257" t="s">
        <v>474</v>
      </c>
      <c r="AH145" s="257" t="s">
        <v>2264</v>
      </c>
      <c r="AI145" s="257" t="s">
        <v>2216</v>
      </c>
      <c r="AJ145" s="257" t="s">
        <v>474</v>
      </c>
      <c r="AK145" s="257" t="s">
        <v>2266</v>
      </c>
      <c r="AL145" s="257" t="s">
        <v>2266</v>
      </c>
      <c r="AM145" s="257" t="s">
        <v>2266</v>
      </c>
      <c r="AN145" s="257" t="s">
        <v>2266</v>
      </c>
      <c r="AO145" s="257" t="s">
        <v>2266</v>
      </c>
      <c r="AP145" s="333" t="s">
        <v>2266</v>
      </c>
    </row>
    <row r="146" spans="2:42" ht="36" x14ac:dyDescent="0.3">
      <c r="B146" s="269" t="s">
        <v>13</v>
      </c>
      <c r="C146" s="270">
        <v>5</v>
      </c>
      <c r="D146" s="258" t="s">
        <v>2189</v>
      </c>
      <c r="E146" s="259"/>
      <c r="F146" s="260" t="str">
        <f t="shared" si="4"/>
        <v>Semi-annual</v>
      </c>
      <c r="G146" s="407" t="s">
        <v>5199</v>
      </c>
      <c r="H146" s="409" t="s">
        <v>2218</v>
      </c>
      <c r="I146" s="258" t="s">
        <v>2219</v>
      </c>
      <c r="J146" s="258" t="s">
        <v>2218</v>
      </c>
      <c r="AC146" s="257" t="s">
        <v>474</v>
      </c>
      <c r="AD146" s="257" t="s">
        <v>2189</v>
      </c>
      <c r="AE146" s="257" t="s">
        <v>2230</v>
      </c>
      <c r="AF146" s="257" t="s">
        <v>2219</v>
      </c>
      <c r="AG146" s="257" t="s">
        <v>2218</v>
      </c>
      <c r="AH146" s="257" t="s">
        <v>474</v>
      </c>
      <c r="AI146" s="257" t="s">
        <v>2218</v>
      </c>
      <c r="AJ146" s="257" t="s">
        <v>984</v>
      </c>
      <c r="AK146" s="257" t="s">
        <v>984</v>
      </c>
      <c r="AL146" s="257" t="s">
        <v>984</v>
      </c>
      <c r="AM146" s="257" t="s">
        <v>962</v>
      </c>
      <c r="AN146" s="257" t="s">
        <v>962</v>
      </c>
      <c r="AO146" s="257" t="s">
        <v>961</v>
      </c>
      <c r="AP146" s="333" t="s">
        <v>961</v>
      </c>
    </row>
    <row r="147" spans="2:42" x14ac:dyDescent="0.3">
      <c r="B147" s="269"/>
      <c r="C147" s="270"/>
      <c r="D147" s="258"/>
      <c r="E147" s="259"/>
      <c r="F147" s="260" t="str">
        <f t="shared" si="4"/>
        <v/>
      </c>
      <c r="G147" s="271"/>
      <c r="H147" s="272"/>
      <c r="I147" s="261" t="s" cm="1">
        <v>127</v>
      </c>
      <c r="J147" s="261" t="s" cm="1">
        <v>127</v>
      </c>
      <c r="AC147" s="257" t="s" cm="1">
        <v>127</v>
      </c>
      <c r="AD147" s="257" t="s" cm="1">
        <v>127</v>
      </c>
      <c r="AE147" s="257" t="s" cm="1">
        <v>127</v>
      </c>
      <c r="AF147" s="257" t="s" cm="1">
        <v>127</v>
      </c>
      <c r="AG147" s="257" t="s" cm="1">
        <v>127</v>
      </c>
      <c r="AH147" s="257" t="s" cm="1">
        <v>127</v>
      </c>
      <c r="AI147" s="257" t="s" cm="1">
        <v>127</v>
      </c>
      <c r="AJ147" s="257" t="s" cm="1">
        <v>127</v>
      </c>
      <c r="AK147" s="257" t="s" cm="1">
        <v>127</v>
      </c>
      <c r="AL147" s="257" t="s" cm="1">
        <v>127</v>
      </c>
      <c r="AM147" s="257" t="s">
        <v>127</v>
      </c>
      <c r="AN147" s="257"/>
      <c r="AO147" s="257"/>
      <c r="AP147" s="333"/>
    </row>
  </sheetData>
  <mergeCells count="2">
    <mergeCell ref="B2:J2"/>
    <mergeCell ref="B3:E3"/>
  </mergeCells>
  <phoneticPr fontId="45" type="noConversion"/>
  <dataValidations disablePrompts="1" count="1">
    <dataValidation type="list" allowBlank="1" showInputMessage="1" showErrorMessage="1" sqref="F14" xr:uid="{829396AF-BEB9-4D1B-8880-ABE53B6BB8CD}">
      <formula1>Type_of_institution</formula1>
    </dataValidation>
  </dataValidations>
  <hyperlinks>
    <hyperlink ref="G15" location="KM1!A1" display="KM1!A1" xr:uid="{4A0FD923-F299-4036-8F79-7648E44FC9AD}"/>
    <hyperlink ref="G16" location="OV1!A1" display="OV1!A1" xr:uid="{482A304A-7028-4E28-9B4B-73D4A694AF6A}"/>
    <hyperlink ref="G17" location="OVC!A1" display="OVC!A1" xr:uid="{3C59E494-61FE-41FC-8875-805CCB983721}"/>
    <hyperlink ref="G18" location="INS1!A1" display="INS1!A1" xr:uid="{9E32B6B0-DDDC-4095-93B8-6B5592A70C65}"/>
    <hyperlink ref="G19" location="INS2!A1" display="INS2!A1" xr:uid="{4D84899E-3FC8-47C9-AE8C-2188938B2E00}"/>
    <hyperlink ref="G20" location="CMS1!A1" display="CMS1!A1" xr:uid="{940900A2-8A1B-4151-B9FE-0868BEA14841}"/>
    <hyperlink ref="G21" location="CMS2!A1" display="CMS2!A1" xr:uid="{C5ABB07F-3E5A-4078-9FB9-57DC9C82211E}"/>
    <hyperlink ref="G22" location="OVA!A1" display="OVA!A1" xr:uid="{36F56E81-618B-44F9-9534-E9781E29947E}"/>
    <hyperlink ref="G23" location="OVB!A1" display="OVB!A1" xr:uid="{4B4E4DE0-5ABF-4914-B169-E4A33CD213E3}"/>
    <hyperlink ref="G24" location="LI1!A1" display="LI1!A1" xr:uid="{1E2F8FF8-F74E-444E-9100-A73D9DAAD795}"/>
    <hyperlink ref="G25" location="LI2!A1" display="LI2!A1" xr:uid="{419C6F4E-FA72-468D-9432-2CD2B8F53F7C}"/>
    <hyperlink ref="G26" location="LI3!A1" display="LI3!A1" xr:uid="{36E62517-32FC-413D-91B9-6F7F6F7AA50B}"/>
    <hyperlink ref="G27" location="LIA!A1" display="LIA!A1" xr:uid="{D8EF0529-8542-4C41-B732-C5D459F5AA66}"/>
    <hyperlink ref="G28" location="PV1!A1" display="PV1!A1" xr:uid="{9F47D9DC-A487-4826-86A0-3915C72D2C3D}"/>
    <hyperlink ref="G29" location="LIB!A1" display="LIB!A1" xr:uid="{A792F96A-ED9F-4621-B865-AF8A6E58FDE7}"/>
    <hyperlink ref="G30" location="CC1!A1" display="CC1!A1" xr:uid="{8B41B2DA-F4FC-49E6-BD94-D97EDAAA10A8}"/>
    <hyperlink ref="G31" location="CC2!A1" display="CC2!A1" xr:uid="{EABCF75A-5014-4AEA-9F7D-8241A60E3DCB}"/>
    <hyperlink ref="G32" location="CCA!A1" display="CCA!A1" xr:uid="{1299F325-CD00-47E0-9A91-44A08C9B896C}"/>
    <hyperlink ref="G33" location="CCyB1!A1" display="CCyB1!A1" xr:uid="{31AB57A9-65C2-49AA-AFCD-AE729049E3A6}"/>
    <hyperlink ref="G34" location="CCyB2!A1" display="CCyB2!A1" xr:uid="{112BE6F7-C4CA-4A60-A07A-CF184AA6052C}"/>
    <hyperlink ref="G35" location="LRSum!A1" display="LRSum!A1" xr:uid="{BF41677A-CE17-4B47-A850-62A85ABAFD65}"/>
    <hyperlink ref="G36" location="LRCom!A1" display="LRCom!A1" xr:uid="{D117E3C6-85DB-4388-8543-69F0D5A3C9E9}"/>
    <hyperlink ref="G37" location="LRSpl!A1" display="LRSpl!A1" xr:uid="{FFE4A0A4-B703-463F-BD86-23EBDEBADF9D}"/>
    <hyperlink ref="G38" location="LRA!A1" display="LRA!A1" xr:uid="{F3D14E81-3818-4A6D-9551-1C7323FBD57B}"/>
    <hyperlink ref="G40" location="LIQA!A1" display="LIQA!A1" xr:uid="{0C06D999-E428-479E-8A23-1BD6388D0852}"/>
    <hyperlink ref="G41" location="LIQ1!A1" display="LIQ1!A1" xr:uid="{B3C6142C-7798-4404-9768-B56E34124BBD}"/>
    <hyperlink ref="G42" location="LIQB!A1" display="LIQB!A1" xr:uid="{A97C8CD4-0C24-42E2-A3DF-18AA8E2837E6}"/>
    <hyperlink ref="G43" location="LIQ2!A1" display="LIQ2!A1" xr:uid="{8CADBD61-986D-413B-A471-D76D45B401EA}"/>
    <hyperlink ref="G44" location="CRA!A1" display="CRA!A1" xr:uid="{B5192908-A90A-483F-BA12-CB73AB34AC2D}"/>
    <hyperlink ref="G45" location="CRB!A1" display="CRB!A1" xr:uid="{4B707F9E-EF20-442C-AC5E-33E598BDF0D1}"/>
    <hyperlink ref="G46" location="CQ3!A1" display="CQ3!A1" xr:uid="{F7200585-610F-4B23-B531-012B02EC571D}"/>
    <hyperlink ref="G47" location="CR1!A1" display="CR1!A1" xr:uid="{7A20C04E-7A34-412D-8B67-AA193F8A649A}"/>
    <hyperlink ref="G48" location="CR2!A1" display="CR2!A1" xr:uid="{75BB54CC-CD40-4BCC-919D-119DA5F33A23}"/>
    <hyperlink ref="G49" location="CR1A!A1" display="CR1A!A1" xr:uid="{74539DB5-94D8-4827-97C4-766443DC494D}"/>
    <hyperlink ref="G50" location="CQ1!A1" display="CQ1!A1" xr:uid="{BA524243-0BFE-4E1F-AB13-8BEE35C0081F}"/>
    <hyperlink ref="G51" location="CQ4TOT!A1" display="CQ4TOT!A1" xr:uid="{375157C9-86B0-400D-9F9B-1FEFF80CF05C}"/>
    <hyperlink ref="G52" location="CQ5!A1" display="CQ5!A1" xr:uid="{BB3F3F81-FA76-4387-8772-F0352E0F8E19}"/>
    <hyperlink ref="G53" location="CQ7!A1" display="CQ7!A1" xr:uid="{7050C44F-9036-45A0-9B68-B036BAF6DC86}"/>
    <hyperlink ref="G54" location="CR2a!A1" display="CR2a!A1" xr:uid="{786643CE-1C7A-476B-B54A-982D17631C9E}"/>
    <hyperlink ref="G55" location="CQ2!A1" display="CQ2!A1" xr:uid="{88C1275E-BCA7-42B4-B4A9-9897E18D7AD3}"/>
    <hyperlink ref="G56" location="CQ4ONperC!A1" display="CQ4ONperC!A1" xr:uid="{CA54B149-7727-476D-8FD5-673386ECCF4C}"/>
    <hyperlink ref="G57" location="CQ5!A1" display="CQ5!A1" xr:uid="{3FD3A278-5D23-495D-8121-21B90F4B74DD}"/>
    <hyperlink ref="G58" location="CQ6!A1" display="CQ6!A1" xr:uid="{16196589-F12A-4599-A80D-29CE7B5A135F}"/>
    <hyperlink ref="G59" location="CQ8!A1" display="CQ8!A1" xr:uid="{4481A263-3332-4AD1-A8BC-E57C35BEF763}"/>
    <hyperlink ref="G60" location="CRC!A1" display="CRC!A1" xr:uid="{7ADBB57F-8ED1-46DC-A40C-618EC61CF3E7}"/>
    <hyperlink ref="G61" location="CR3!A1" display="CR3!A1" xr:uid="{F1187472-F707-4D23-9AA8-C17AA3D62329}"/>
    <hyperlink ref="G62" location="CRD!A1" display="CRD!A1" xr:uid="{52889F59-2F46-4E05-9E48-1D02046A9FEE}"/>
    <hyperlink ref="G63" location="CR4!A1" display="CR4!A1" xr:uid="{371783B1-8446-4A5C-91D3-6C39AC4AE904}"/>
    <hyperlink ref="G64" location="CR5!A1" display="CR5!A1" xr:uid="{EEA962DB-1609-4200-A7C0-69E12C70B4FC}"/>
    <hyperlink ref="G65" location="CRE!A1" display="CRE!A1" xr:uid="{9A8040E6-BBC6-435C-986F-A1A8E614481C}"/>
    <hyperlink ref="G66" location="CR6A!A1" display="CR6A!A1" xr:uid="{9EA268B5-4BB6-4D49-9EAF-1FDFE263E107}"/>
    <hyperlink ref="G67" location="CR6Tot!A1" display="CR6Tot!A1" xr:uid="{7B042C4F-A095-4CC1-B1A8-51FD69C52B9C}"/>
    <hyperlink ref="G68" location="CR7!A1" display="CR7!A1" xr:uid="{5B3224E4-F5BC-4421-864F-E23C19B0FA9D}"/>
    <hyperlink ref="G69" location="CR7AAIRB!A1" display="CR7AAIRB!A1" xr:uid="{F183FBD7-495E-4400-B9B6-48923ECFCAD5}"/>
    <hyperlink ref="G70" location="CR8!A1" display="CR8!A1" xr:uid="{B65598F7-5312-4609-BE34-7E44957E2DB7}"/>
    <hyperlink ref="G72" location="CR9.1AIRB!A1" display="CR9.1AIRB!A1" xr:uid="{CD34D193-93D4-43CE-A836-D3B1A9CF77B6}"/>
    <hyperlink ref="G73" location="CR10!A1" display="CR10!A1" xr:uid="{631E691D-B247-4FD6-AA56-131A9E29CEBA}"/>
    <hyperlink ref="G74" location="CCRA!A1" display="CCRA!A1" xr:uid="{91176F0C-DF00-4886-8921-13DCC2C7FE95}"/>
    <hyperlink ref="G75" location="CCR1!A1" display="CCR1!A1" xr:uid="{55FEFF6D-1DE0-44EB-8C36-E21452720EA2}"/>
    <hyperlink ref="G76" location="CCR3!A1" display="CCR3!A1" xr:uid="{28561DF9-6BFF-4584-83B3-2CB73BF637D7}"/>
    <hyperlink ref="G77" location="CCR4Tot!A1" display="CCR4Tot!A1" xr:uid="{B0634920-697D-4A21-AB32-FABAD70F12E3}"/>
    <hyperlink ref="G78" location="CCR5!A1" display="CCR5!A1" xr:uid="{4EDE219F-3A03-4B3D-958F-D6D57BF9159A}"/>
    <hyperlink ref="G79" location="CCR6!A1" display="CCR6!A1" xr:uid="{75C93605-BC48-4DE2-98F5-E9F091CD42E0}"/>
    <hyperlink ref="G80" location="CCR7!A1" display="CCR7!A1" xr:uid="{FED56373-EEAD-4E12-B037-2437DAD5A5AA}"/>
    <hyperlink ref="G81" location="CCR8!A1" display="CCR8!A1" xr:uid="{C4351263-B5CF-43EF-BD1E-853ECD4A5E98}"/>
    <hyperlink ref="G82" location="SECA!A1" display="SECA!A1" xr:uid="{E98F840C-31E5-404B-AC92-B7A5498E51C8}"/>
    <hyperlink ref="G83" location="SEC1!A1" display="SEC1!A1" xr:uid="{75D23029-0738-4F4F-8D1C-12666E3256DD}"/>
    <hyperlink ref="G84" location="SEC2!A1" display="SEC2!A1" xr:uid="{3830E68E-6CC9-462C-9386-FED646F0A144}"/>
    <hyperlink ref="G85" location="SEC3!A1" display="SEC3!A1" xr:uid="{F4B229AC-D4D4-420E-A792-9153A8D439F1}"/>
    <hyperlink ref="G86" location="SEC4!A1" display="SEC4!A1" xr:uid="{CF8D5ED3-6330-42F1-8BDB-2E12CEFA210D}"/>
    <hyperlink ref="G87" location="SEC5!A1" display="SEC5!A1" xr:uid="{C47E2F37-021D-4DBF-8063-F3C39FEE1D99}"/>
    <hyperlink ref="G88" location="MR1!A1" display="MR1!A1" xr:uid="{523DC43D-3683-4E1B-BEFF-189B24B01BDB}"/>
    <hyperlink ref="G89" location="MRA!A1" display="MRA!A1" xr:uid="{797F238A-87DF-449F-8F1C-EBC5FE232E21}"/>
    <hyperlink ref="G90" location="MRB!A1" display="MRB!A1" xr:uid="{1AF5EE6B-6C41-4F32-950D-04D9447E1A32}"/>
    <hyperlink ref="G91" location="MR2!A1" display="MR2!A1" xr:uid="{FB5773A9-5EB8-41BA-8CC2-3723F5AE4730}"/>
    <hyperlink ref="G92" location="MR3!A1" display="MR3!A1" xr:uid="{85C85D61-B300-44F4-A42D-3644F011F405}"/>
    <hyperlink ref="G93" location="MR1!A1" display="MR1!A1" xr:uid="{0D445F81-098E-4889-A337-47FAC9D69F0D}"/>
    <hyperlink ref="G94" location="MRA!A1" display="MRA!A1" xr:uid="{426ED8EC-A73E-4862-9DDF-BCE4EA47B9C1}"/>
    <hyperlink ref="G95" location="MRB!A1" display="MRB!A1" xr:uid="{B6294E85-2576-438F-B1D4-CF920FEF59FF}"/>
    <hyperlink ref="G96" location="MR2!A1" display="MR2!A1" xr:uid="{F1ADBB56-475C-4E6D-B072-63A9C2A1B5BC}"/>
    <hyperlink ref="G97" location="MR2!A1" display="MR2!A1" xr:uid="{48845DA9-ACA1-42D8-8B1C-D70BC26E6EF2}"/>
    <hyperlink ref="G98" location="MR3!A1" display="MR3!A1" xr:uid="{B665EDFB-DCD4-45F9-9DC6-49E81C5E5FD9}"/>
    <hyperlink ref="G100" location="CVA!A1" display="CVA!A1" xr:uid="{90C49655-AECC-4470-9D3F-11C9B6B445A3}"/>
    <hyperlink ref="G101" location="CVA1!A1" display="CVA1!A1" xr:uid="{BA247839-D69A-43A2-936F-91F50A18FDD3}"/>
    <hyperlink ref="G102" location="CVAB!A1" display="CVAB!A1" xr:uid="{462E2178-45F4-4AF0-B393-42ECEBA235C9}"/>
    <hyperlink ref="G103" location="CVA2!A1" display="CVA2!A1" xr:uid="{41A2E29F-0A58-41CF-9912-C131BC29829C}"/>
    <hyperlink ref="G104" location="CVA3!A1" display="CVA3!A1" xr:uid="{18151672-6398-4994-98A5-3F71C322DE34}"/>
    <hyperlink ref="G105" location="CVA4!A1" display="CVA4!A1" xr:uid="{2C19D3FB-0F68-4999-AA84-828092789C97}"/>
    <hyperlink ref="G106" location="ORA!A1" display="ORA!A1" xr:uid="{6E4674BA-AE01-4C22-9711-3587BEAEF9C2}"/>
    <hyperlink ref="G107" location="OR1!A1" display="OR1!A1" xr:uid="{1E2B89B1-E0F1-4E21-A243-853D1338B874}"/>
    <hyperlink ref="G108" location="OR2!A1" display="OR2!A1" xr:uid="{BDEFAE33-654F-406D-91EE-14E6FF1C9DCD}"/>
    <hyperlink ref="G109" location="OR3!A1" display="OR3!A1" xr:uid="{89EE21E2-A7B2-47D9-96D0-F8624D0EF171}"/>
    <hyperlink ref="G110" location="IRRBB1!A1" display="IRRBB1!A1" xr:uid="{C34995FA-49C6-4743-8A35-01C9B0A866BD}"/>
    <hyperlink ref="G111" location="IRRBBA!A1" display="IRRBBA!A1" xr:uid="{6DEAE140-E34A-4418-AC41-A377F8D96733}"/>
    <hyperlink ref="G112" location="REMA!A1" display="REMA!A1" xr:uid="{F2E22A2B-34B2-490D-A3C2-F19EB0EE8363}"/>
    <hyperlink ref="G113" location="REM1!A1" display="REM1!A1" xr:uid="{215804E9-2CB6-4E85-BD7E-72AE0AFF94AA}"/>
    <hyperlink ref="G114" location="REM2!A1" display="REM2!A1" xr:uid="{EA251E6E-C0E3-40F7-9B88-51143AA0147F}"/>
    <hyperlink ref="G115" location="REM3!A1" display="REM3!A1" xr:uid="{4F1FD9D4-E2E8-4C8E-82E0-8135D2595A8D}"/>
    <hyperlink ref="G116" location="REM4!A1" display="REM4!A1" xr:uid="{B798EC17-AAF3-46F2-9E9E-41DC62BA252D}"/>
    <hyperlink ref="G117" location="REM5!A1" display="REM5!A1" xr:uid="{90EB7B2C-226A-469B-9D62-44FE7D8001F1}"/>
    <hyperlink ref="G118" location="AE1!A1" display="AE1!A1" xr:uid="{1CCBE401-D532-47A0-B988-9C3BFD5191AF}"/>
    <hyperlink ref="G119" location="AE2!A1" display="AE2!A1" xr:uid="{42009BFB-ADC7-4EE3-8406-99083AF7D14D}"/>
    <hyperlink ref="G120" location="AE3!A1" display="AE3!A1" xr:uid="{2246EACE-FAAC-40C2-884D-3CD21D5C63ED}"/>
    <hyperlink ref="G121" location="AE4!A1" display="AE4!A1" xr:uid="{2E9B4DE7-A563-4F57-BDD9-1AE4B5C35A35}"/>
    <hyperlink ref="G135" location="CAE1!A1" display="CAE1!A1" xr:uid="{4DD31D0C-5F24-4577-A9D2-B614663FFDBA}"/>
    <hyperlink ref="G136" location="K_90.01!A1" display="KM2" xr:uid="{21295EC4-5AE2-4A23-8F03-25B0573BABF2}"/>
    <hyperlink ref="G137" location="K_90.01!A1" display="KM2" xr:uid="{B9D774C6-E3AA-48F6-A636-D0CCBDB18866}"/>
    <hyperlink ref="G138" location="K_91.00!A1" display="TLAC1" xr:uid="{6E7CDE9C-A394-4075-AAAB-B652156D13CC}"/>
    <hyperlink ref="G139" location="K_91.00!A1" display="TLAC1" xr:uid="{F97ECBEE-4E47-42E3-810F-FD9A1C635B45}"/>
    <hyperlink ref="G140" location="K_93.00!A1" display="ILAC" xr:uid="{420A30ED-E836-4742-934A-58AFB8A114AB}"/>
    <hyperlink ref="G141" location="K_93.00!A1" display="ILAC" xr:uid="{EDA06DBF-A280-4443-9FEB-2E5F59645903}"/>
    <hyperlink ref="G142" location="K_95.00!A1" display="TLAC2a" xr:uid="{64D03FF0-5F7A-4584-A122-8BF64CFD30C2}"/>
    <hyperlink ref="G143" location="K_96.00!A1" display="TLAC2b" xr:uid="{C3DCDF03-BAD9-4589-8CF6-5E6793CBC147}"/>
    <hyperlink ref="G144" location="K_97.00!A1" display="TLAC3a" xr:uid="{9FD4547B-82A1-42A5-AF69-C4B8F6614717}"/>
    <hyperlink ref="G145" location="K_98.00!A1" display="TLAC3b" xr:uid="{4A5501C2-8268-46FF-B36C-0BAA432165F9}"/>
    <hyperlink ref="G146" location="K_00.05!A1" display="MRELTLAC" xr:uid="{DEF36F17-BC07-4695-9C84-07A576E63E9A}"/>
    <hyperlink ref="H15" location="KM1!A1" display="KM1!A1" xr:uid="{BE2A61E1-C435-4B51-B808-CB88849A0739}"/>
    <hyperlink ref="H16" location="OV1!A1" display="OV1!A1" xr:uid="{365DCD9B-B09B-41FA-B461-2D29213C3009}"/>
    <hyperlink ref="H17" location="OVC!A1" display="OVC!A1" xr:uid="{00C6D94C-976F-40D7-9F44-3859CF41EE11}"/>
    <hyperlink ref="H18" location="INS1!A1" display="INS1!A1" xr:uid="{19AFFBB5-638F-42CB-A4ED-15BDBD58EBCE}"/>
    <hyperlink ref="H19" location="INS2!A1" display="INS2!A1" xr:uid="{0CE96B03-D39B-4DE1-9E08-47A38C7F1B24}"/>
    <hyperlink ref="H20" location="CMS1!A1" display="CMS1!A1" xr:uid="{74B6546C-3B01-486D-B153-184BCC36A33D}"/>
    <hyperlink ref="H21" location="CMS2!A1" display="CMS2!A1" xr:uid="{AE39552D-84F5-4C90-A448-7B198BEF449D}"/>
    <hyperlink ref="H22" location="OVA!A1" display="OVA!A1" xr:uid="{C156C19E-5BBD-40E8-A618-6DC50D494EB6}"/>
    <hyperlink ref="H23" location="OVB!A1" display="OVB!A1" xr:uid="{2DA6FA71-5190-4954-8B80-9DB1E283DB81}"/>
    <hyperlink ref="H24" location="LI1!A1" display="LI1!A1" xr:uid="{78367AAE-7A47-46C3-A098-94D5C7A6D680}"/>
    <hyperlink ref="H25" location="LI2!A1" display="LI2!A1" xr:uid="{6CF9184E-9ECF-4E76-A7FE-A4DD40B627BD}"/>
    <hyperlink ref="H26" location="LI3!A1" display="LI3!A1" xr:uid="{8F450B14-B1C2-421B-A7FA-C57E63C5E399}"/>
    <hyperlink ref="H27" location="LIA!A1" display="LIA!A1" xr:uid="{B1586555-2045-42B4-8AC9-478741BBB1F7}"/>
    <hyperlink ref="H28" location="PV1!A1" display="PV1!A1" xr:uid="{16515191-F8C7-4733-AEA2-9F1D2A56B6AF}"/>
    <hyperlink ref="H29" location="LIB!A1" display="LIB!A1" xr:uid="{8123EC0E-F110-4F19-B0BB-447705A9AF15}"/>
    <hyperlink ref="H30" location="CC1!A1" display="CC1!A1" xr:uid="{D00E9799-2BBA-420A-BC54-FFA5F067F716}"/>
    <hyperlink ref="H31" location="CC2!A1" display="CC2!A1" xr:uid="{C57FB0D6-A9B1-4E52-A7A9-64E00FA481D2}"/>
    <hyperlink ref="H32" location="CCA!A1" display="CCA!A1" xr:uid="{C195E605-EBEB-4D08-ADE0-FE834A515BE0}"/>
    <hyperlink ref="H33" location="CCyB1!A1" display="CCyB1!A1" xr:uid="{804FE7E1-D469-46A0-90A6-91A215E8442C}"/>
    <hyperlink ref="H34" location="CCyB2!A1" display="CCyB2!A1" xr:uid="{A85484F3-4B45-4C35-9ECF-F3F6A046C2F2}"/>
    <hyperlink ref="H35" location="LRSum!A1" display="LRSum!A1" xr:uid="{5A08BB42-4AA3-4515-87AC-2605BE515549}"/>
    <hyperlink ref="H36" location="LRCom!A1" display="LRCom!A1" xr:uid="{E54638FC-2880-4CEA-9032-2B1089CF951E}"/>
    <hyperlink ref="H37" location="LRSpl!A1" display="LRSpl!A1" xr:uid="{09D131DB-3CF6-40F3-B67C-65446095746B}"/>
    <hyperlink ref="H38" location="LRA!A1" display="LRA!A1" xr:uid="{58DA7BA6-0E16-4963-B369-E54A8C2CBB24}"/>
    <hyperlink ref="H40" location="LIQA!A1" display="LIQA!A1" xr:uid="{DD4AB27F-BE88-4FA1-B5C6-1C2BC7E8A4E7}"/>
    <hyperlink ref="H41" location="LIQ1!A1" display="LIQ1!A1" xr:uid="{2F0BD819-60D2-455F-B105-2EC36BAED938}"/>
    <hyperlink ref="H42" location="LIQB!A1" display="LIQB!A1" xr:uid="{EBE51FCD-55F5-4F8A-9CDF-573E1DAC7354}"/>
    <hyperlink ref="H43" location="LIQ2!A1" display="LIQ2!A1" xr:uid="{6359C8B1-7657-45B4-8BA5-2B11A125D890}"/>
    <hyperlink ref="H44" location="CRA!A1" display="CRA!A1" xr:uid="{04A1EEB0-B44C-47E4-95B3-F0B4D3A98384}"/>
    <hyperlink ref="H45" location="CRB!A1" display="CRB!A1" xr:uid="{12B59E96-8AD4-4879-8AC3-91A55ECE6B50}"/>
    <hyperlink ref="H46" location="CQ3!A1" display="CQ3!A1" xr:uid="{D26F3677-BFBC-41D0-8343-5A84A02D713B}"/>
    <hyperlink ref="H47" location="CR1!A1" display="CR1!A1" xr:uid="{C3D1BBE5-2379-41F8-AE0E-6D56F7B4534F}"/>
    <hyperlink ref="H48" location="CR2!A1" display="CR2!A1" xr:uid="{94F2F03A-42AA-48F1-BA83-73087A5D2B96}"/>
    <hyperlink ref="H49" location="CR1A!A1" display="CR1A!A1" xr:uid="{1335545D-F1CD-4A5B-BE0F-129CF5633F96}"/>
    <hyperlink ref="H50" location="CQ1!A1" display="CQ1!A1" xr:uid="{B80DC9F4-6968-4361-B9F0-E2BE82EAC6AE}"/>
    <hyperlink ref="H51" location="CQ4TOT!A1" display="CQ4TOT!A1" xr:uid="{52E8A1AE-870B-4CF6-8768-162B9C72F64B}"/>
    <hyperlink ref="H52" location="CQ5!A1" display="CQ5!A1" xr:uid="{09877936-79C8-4B13-9457-08C022B49106}"/>
    <hyperlink ref="H53" location="CQ7!A1" display="CQ7!A1" xr:uid="{D5CC98B6-AE33-4087-8C9D-EBD201BBBC40}"/>
    <hyperlink ref="H54" location="CR2a!A1" display="CR2a!A1" xr:uid="{FD50B5B1-C069-4255-96BB-35BFBB07F0DA}"/>
    <hyperlink ref="H55" location="CQ2!A1" display="CQ2!A1" xr:uid="{5DFD3119-E4BA-4502-BDCC-54EB0AE0DA6F}"/>
    <hyperlink ref="H56" location="CQ4ONperC!A1" display="CQ4ONperC!A1" xr:uid="{02928B18-EF08-4C2F-A302-81929AD2AC20}"/>
    <hyperlink ref="H57" location="CQ5!A1" display="CQ5!A1" xr:uid="{CB9CC95C-38F1-45D7-916E-C268058DAA97}"/>
    <hyperlink ref="H58" location="CQ6!A1" display="CQ6!A1" xr:uid="{F54E7CA3-1E89-4ADF-9CA0-D4CA993287A0}"/>
    <hyperlink ref="H59" location="CQ8!A1" display="CQ8!A1" xr:uid="{089AAF4A-42B6-4987-802D-D7760AC6ABFF}"/>
    <hyperlink ref="H60" location="CRC!A1" display="CRC!A1" xr:uid="{98CD4F5A-0BE8-44D3-92A1-DD3D8E21B809}"/>
    <hyperlink ref="H61" location="CR3!A1" display="CR3!A1" xr:uid="{28767B5A-4844-46ED-928E-C9361C5215C6}"/>
    <hyperlink ref="H62" location="CRD!A1" display="CRD!A1" xr:uid="{914BB8BC-609D-4B0F-A1D0-89B514EF6CA2}"/>
    <hyperlink ref="H63" location="CR4!A1" display="CR4!A1" xr:uid="{FC598788-ED89-42BB-A9CA-FF8313666E92}"/>
    <hyperlink ref="H64" location="CR5!A1" display="CR5!A1" xr:uid="{824EA5DC-6627-4A69-B41A-3516154DF534}"/>
    <hyperlink ref="H65" location="CRE!A1" display="CRE!A1" xr:uid="{D21D4E19-EBE9-4053-9847-02A65C7F3CDC}"/>
    <hyperlink ref="H66" location="CR6A!A1" display="CR6A!A1" xr:uid="{A8B7AD62-BFD4-42C0-B668-E0995DC487EF}"/>
    <hyperlink ref="H67" location="CR6Tot!A1" display="CR6Tot!A1" xr:uid="{0F421A9E-2336-4B2D-9C8C-888795E12326}"/>
    <hyperlink ref="H68" location="CR7!A1" display="CR7!A1" xr:uid="{F31E3E5C-2000-47E2-8BAA-27701DC115E6}"/>
    <hyperlink ref="H69" location="CR7AAIRB!A1" display="CR7AAIRB!A1" xr:uid="{3A7DF486-1B77-4B22-9354-BD88C51BE48B}"/>
    <hyperlink ref="H70" location="CR8!A1" display="CR8!A1" xr:uid="{A20A9F81-7ACF-4BF2-A63C-6D65B49595C0}"/>
    <hyperlink ref="H72" location="CR9.1AIRB!A1" display="CR9.1AIRB!A1" xr:uid="{95C7368C-0694-4A9B-8032-58268BAB9AE3}"/>
    <hyperlink ref="H73" location="CR10!A1" display="CR10!A1" xr:uid="{837B396F-81C6-412A-9999-2514F6A51817}"/>
    <hyperlink ref="H74" location="CCRA!A1" display="CCRA!A1" xr:uid="{6574CF09-C943-4FD2-A71D-5C9C7A0A3F6B}"/>
    <hyperlink ref="H75" location="CCR1!A1" display="CCR1!A1" xr:uid="{DB1087B1-8C02-4EA2-8541-DA493BAFEB41}"/>
    <hyperlink ref="H76" location="CCR3!A1" display="CCR3!A1" xr:uid="{1FBA415D-4362-4F12-8ECC-65A8538523EB}"/>
    <hyperlink ref="H77" location="CCR4Tot!A1" display="CCR4Tot!A1" xr:uid="{4A379376-42AD-4956-B9B0-58F42AC6D549}"/>
    <hyperlink ref="H78" location="CCR5!A1" display="CCR5!A1" xr:uid="{F07D25CD-A385-4447-B05C-C469AC96F418}"/>
    <hyperlink ref="H79" location="CCR6!A1" display="CCR6!A1" xr:uid="{9DECC61E-BCC2-4ADC-A916-12838973E3D0}"/>
    <hyperlink ref="H80" location="CCR7!A1" display="CCR7!A1" xr:uid="{2502A633-927D-47B3-ACAC-A192EF6CF4C2}"/>
    <hyperlink ref="H81" location="CCR8!A1" display="CCR8!A1" xr:uid="{BAF63E44-A9B1-4831-BDB5-4FE92BDB977C}"/>
    <hyperlink ref="H82" location="SECA!A1" display="SECA!A1" xr:uid="{964EF481-F888-4669-80B8-D9046B998C6A}"/>
    <hyperlink ref="H83" location="SEC1!A1" display="SEC1!A1" xr:uid="{2C5E98DD-6513-4F1B-8B51-4BA790D3D4A2}"/>
    <hyperlink ref="H84" location="SEC2!A1" display="SEC2!A1" xr:uid="{AA9E2907-9157-4C17-A51F-C66BF847BF6C}"/>
    <hyperlink ref="H85" location="SEC3!A1" display="SEC3!A1" xr:uid="{CD9A1FBA-A952-4BB2-B713-3F0A0CF7382E}"/>
    <hyperlink ref="H86" location="SEC4!A1" display="SEC4!A1" xr:uid="{4089BDCD-2108-4507-A103-7245BB08A28B}"/>
    <hyperlink ref="H87" location="SEC5!A1" display="SEC5!A1" xr:uid="{E1B1CDD1-08B4-4620-9EBD-35EBF766B277}"/>
    <hyperlink ref="H88" location="MR1!A1" display="MR1!A1" xr:uid="{30FFD88C-2D05-4767-9993-26F20B56808D}"/>
    <hyperlink ref="H89" location="MRA!A1" display="MRA!A1" xr:uid="{2D646F32-5EC1-4DD0-9821-D0796FC9CD6D}"/>
    <hyperlink ref="H90" location="MRB!A1" display="MRB!A1" xr:uid="{52D0250F-FA09-4832-A84E-01764286036D}"/>
    <hyperlink ref="H91" location="MR2!A1" display="MR2!A1" xr:uid="{021425E4-91FF-4277-B5D9-0806DE778DFF}"/>
    <hyperlink ref="H92" location="MR3!A1" display="MR3!A1" xr:uid="{BF2A803E-C947-4427-A202-9A03E47182AB}"/>
    <hyperlink ref="H93" location="MR1!A1" display="MR1!A1" xr:uid="{463C0123-E2EE-402A-AA47-86610114416F}"/>
    <hyperlink ref="H94" location="MRA!A1" display="MRA!A1" xr:uid="{5A09D08C-0D6E-4031-971F-7E22DFF1B43A}"/>
    <hyperlink ref="H95" location="MRB!A1" display="MRB!A1" xr:uid="{7D26C0F1-5D86-40E4-A31C-01F21A67A957}"/>
    <hyperlink ref="H96" location="MR2!A1" display="MR2!A1" xr:uid="{1E56E5AA-BA19-4571-80EC-B48CDB28880B}"/>
    <hyperlink ref="H97" location="MR2!A1" display="MR2!A1" xr:uid="{E7A40057-8132-476C-888B-066540BDE3CA}"/>
    <hyperlink ref="H98" location="MR3!A1" display="MR3!A1" xr:uid="{F3B7EB44-BDDB-43A5-ABBB-A88BF2C3E8D0}"/>
    <hyperlink ref="H100" location="CVA!A1" display="CVA!A1" xr:uid="{42746E14-FBB1-4B70-A439-C4941F0FC6AA}"/>
    <hyperlink ref="H101" location="CVA1!A1" display="CVA1!A1" xr:uid="{2379344F-1C44-4F1C-97E6-F4EEEEC5238B}"/>
    <hyperlink ref="H102" location="CVAB!A1" display="CVAB!A1" xr:uid="{A4686E89-FD73-41E7-A099-C3DA8A75D512}"/>
    <hyperlink ref="H103" location="CVA2!A1" display="CVA2!A1" xr:uid="{034888EB-F477-4C0B-825A-E70F42267CE9}"/>
    <hyperlink ref="H104" location="CVA3!A1" display="CVA3!A1" xr:uid="{EBAF532A-14E3-4BB4-9CCD-04C813926252}"/>
    <hyperlink ref="H105" location="CVA4!A1" display="CVA4!A1" xr:uid="{887085E3-08C2-46ED-9A90-E5485FD3A8E1}"/>
    <hyperlink ref="H106" location="ORA!A1" display="ORA!A1" xr:uid="{E92421F9-497F-474B-89DD-11A0004A046C}"/>
    <hyperlink ref="H107" location="OR1!A1" display="OR1!A1" xr:uid="{FBAC2EDD-41D3-4E16-93D0-F68F25ED8767}"/>
    <hyperlink ref="H108" location="OR2!A1" display="OR2!A1" xr:uid="{FA036F05-4840-46B0-A69B-2AC5E5F244AD}"/>
    <hyperlink ref="H109" location="OR3!A1" display="OR3!A1" xr:uid="{A26E63BB-D946-4F96-99EE-85CB2DA67884}"/>
    <hyperlink ref="H110" location="IRRBB1!A1" display="IRRBB1!A1" xr:uid="{D3164069-7867-46CF-B02B-4E804FE82A7B}"/>
    <hyperlink ref="H111" location="IRRBBA!A1" display="IRRBBA!A1" xr:uid="{A7D61204-CF48-459F-8F2F-44D71FAB320A}"/>
    <hyperlink ref="H112" location="REMA!A1" display="REMA!A1" xr:uid="{D189D4EE-0C9A-4783-87E1-85827FAF2029}"/>
    <hyperlink ref="H113" location="REM1!A1" display="REM1!A1" xr:uid="{28378B26-8B27-4D4B-B34D-050F6BC13844}"/>
    <hyperlink ref="H114" location="REM2!A1" display="REM2!A1" xr:uid="{C82BBB57-1660-4B69-9FD0-86724E358992}"/>
    <hyperlink ref="H115" location="REM3!A1" display="REM3!A1" xr:uid="{BE0E8D66-E6BF-4F9E-9F15-682CB43A0579}"/>
    <hyperlink ref="H116" location="REM4!A1" display="REM4!A1" xr:uid="{CF6C091C-E033-4FC7-B89A-9C8A20DBDBF3}"/>
    <hyperlink ref="H117" location="REM5!A1" display="REM5!A1" xr:uid="{FE98364C-E34A-4941-A52C-4237C2719EA0}"/>
    <hyperlink ref="H118" location="AE1!A1" display="AE1!A1" xr:uid="{7B19DD44-530C-4B6E-95C2-50E71382031A}"/>
    <hyperlink ref="H119" location="AE2!A1" display="AE2!A1" xr:uid="{1BDF7F2F-49D8-4866-A77E-B73C72A58DC8}"/>
    <hyperlink ref="H120" location="AE3!A1" display="AE3!A1" xr:uid="{64DE6EF8-FA41-4492-A30B-26554EE03D4E}"/>
    <hyperlink ref="H121" location="AE4!A1" display="AE4!A1" xr:uid="{1D3CDA16-1486-449F-8BED-CFE02E12ECF6}"/>
    <hyperlink ref="H135" location="CAE1!A1" display="CAE1!A1" xr:uid="{DC5B9BF6-4F3A-44D8-A2A2-E7DDC2F9287A}"/>
    <hyperlink ref="H136" location="KM2!A1" display="KM2!A1" xr:uid="{89A01C43-7CBD-43DD-AE1F-BAA979F93C6D}"/>
    <hyperlink ref="H137" location="KM2!A1" display="KM2!A1" xr:uid="{7F130F85-DA30-4423-A771-3C5068F4BB3F}"/>
    <hyperlink ref="H138" location="TLAC1!A1" display="TLAC1!A1" xr:uid="{E3830855-1C23-4651-8977-32786C18F667}"/>
    <hyperlink ref="H139" location="TLAC1!A1" display="TLAC1!A1" xr:uid="{0F5EBD27-A17B-437B-9943-1656741C6DCA}"/>
    <hyperlink ref="H140" location="ILAC!A1" display="ILAC!A1" xr:uid="{90535D27-646E-4EB3-8EBB-90D6330D146E}"/>
    <hyperlink ref="H141" location="ILAC!A1" display="ILAC!A1" xr:uid="{1005EC19-5F16-4345-BFE2-546754375152}"/>
    <hyperlink ref="H142" location="TLAC2a!A1" display="TLAC2a!A1" xr:uid="{E00D423D-3E26-43EA-B92E-8BCEA2207E66}"/>
    <hyperlink ref="H143" location="TLAC2b!A1" display="TLAC2b!A1" xr:uid="{F146CA2E-32F2-4349-93C8-30B2596DAFC0}"/>
    <hyperlink ref="H144" location="TLAC3a!A1" display="TLAC3a!A1" xr:uid="{DD7CAA8C-D9B9-4A6D-9863-FA822C9F06BD}"/>
    <hyperlink ref="H145" location="TLAC3b!A1" display="TLAC3b!A1" xr:uid="{38F54548-D5E9-4FE4-9CAC-8D19F612C15D}"/>
    <hyperlink ref="H146" location="MRELTLAC!A1" display="MRELTLAC!A1" xr:uid="{E3664C15-59B1-4379-BC3F-96C1955097A1}"/>
    <hyperlink ref="Q10" location="KM1!A1" display="KM1!A1" xr:uid="{B8BB1A60-DC1F-4156-AC66-3AB9AE75F964}"/>
    <hyperlink ref="T10" location="OV1!A1" display="OV1!A1" xr:uid="{3B93B6C4-73F4-4DD7-9205-8FE3F0215730}"/>
    <hyperlink ref="T13" location="OVC!A1" display="OVC!A1" xr:uid="{D6192E75-8D4A-4F3C-97D2-25AAC754F0BD}"/>
    <hyperlink ref="Q6" location="INS1!A1" display="INS1!A1" xr:uid="{CA759BDC-F091-4F92-88A4-2EDCA18F1A18}"/>
    <hyperlink ref="Q7" location="INS2!A1" display="INS2!A1" xr:uid="{9160BF68-60A3-42B2-902C-E876E657399E}"/>
    <hyperlink ref="M10" location="CMS1!A1" display="CMS1!A1" xr:uid="{D3152797-38C7-4843-B8A1-83D2F1AD2E33}"/>
    <hyperlink ref="M11" location="CMS2!A1" display="CMS2!A1" xr:uid="{E2845783-B12D-45F7-A721-F83F9DF71BE2}"/>
    <hyperlink ref="T11" location="OVA!A1" display="OVA!A1" xr:uid="{A5F33B09-D6D2-47BE-9653-AB44E01192DA}"/>
    <hyperlink ref="T12" location="OVB!A1" display="OVB!A1" xr:uid="{C4B36CAD-B819-4662-B8B0-B3650BE70DFD}"/>
    <hyperlink ref="Q13" location="LI1!A1" display="LI1!A1" xr:uid="{D4BEB8E4-EBF9-421A-A6C6-C93BBCAA4170}"/>
    <hyperlink ref="R4" location="LI2!A1" display="LI2!A1" xr:uid="{F0069C0E-FCC0-44B8-8F36-1EB0FA95AF22}"/>
    <hyperlink ref="R3" location="LI3!A1" display="LI3!A1" xr:uid="{73FD7B4C-36AB-49D0-A5C6-A0A0D30C9549}"/>
    <hyperlink ref="R5" location="LIA!A1" display="LIA!A1" xr:uid="{C3B9D58D-73FE-4B79-AA5F-2D03A6CFEF3A}"/>
    <hyperlink ref="U3" location="PV1!A1" display="PV1!A1" xr:uid="{D47F1CE4-E1E9-458C-817F-DE123786EE76}"/>
    <hyperlink ref="R6" location="LIB!A1" display="LIB!A1" xr:uid="{8A0AF3DD-C07F-4A61-AA2E-7F40CF57B073}"/>
    <hyperlink ref="L8" location="CC1!A1" display="CC1!A1" xr:uid="{FB0F9E2F-D950-4593-BF0C-E4773BF58179}"/>
    <hyperlink ref="L9" location="CC2!A1" display="CC2!A1" xr:uid="{4B194DB6-34D8-45A1-AE9C-65FA5FB6CE7A}"/>
    <hyperlink ref="L10" location="CCA!A1" display="CCA!A1" xr:uid="{1B190CFE-96D1-4140-86AB-09220459EDB6}"/>
    <hyperlink ref="M8" location="CCyB1!A1" display="CCyB1!A1" xr:uid="{C56A1374-E62C-4CA5-BD92-845A8AE574E2}"/>
    <hyperlink ref="M9" location="CCyB2!A1" display="CCyB2!A1" xr:uid="{5B7E13BF-22C7-4FFD-9FF3-3858899343B4}"/>
    <hyperlink ref="R11" location="LRSum!A1" display="LRSum!A1" xr:uid="{A7DD3423-17CF-4C6E-BD9D-4A58D8151B8A}"/>
    <hyperlink ref="R12" location="LRCom!A1" display="LRCom!A1" xr:uid="{FFAB1AF6-ED0F-4C6D-BCDC-BFEA623C07DE}"/>
    <hyperlink ref="R13" location="LRSpl!A1" display="LRSpl!A1" xr:uid="{1309AF01-ECEC-42F7-BC07-56B8CF454778}"/>
    <hyperlink ref="S3" location="LRA!A1" display="LRA!A1" xr:uid="{29FA2A4A-6EF2-4621-8FD0-37167A2631C9}"/>
    <hyperlink ref="R9" location="LIQA!A1" display="LIQA!A1" xr:uid="{9B2E8336-04A1-446D-B1DE-C920A157CAD0}"/>
    <hyperlink ref="R7" location="LIQ1!A1" display="LIQ1!A1" xr:uid="{5A0BECD1-CA3A-4706-B65F-C56C22AEF51B}"/>
    <hyperlink ref="R10" location="LIQB!A1" display="LIQB!A1" xr:uid="{EFB0690B-E749-441A-9CC8-BAA5B4C4BB8C}"/>
    <hyperlink ref="R8" location="LIQ2!A1" display="LIQ2!A1" xr:uid="{987F02CC-E258-4819-8481-3E8890D8D852}"/>
    <hyperlink ref="P4" location="CRA!A1" display="CRA!A1" xr:uid="{6B1B18E2-61C2-4F3E-8F4F-0E6609C6413D}"/>
    <hyperlink ref="P5" location="CRB!A1" display="CRB!A1" xr:uid="{5DFE4B4C-D0F8-4D9F-81D3-B8A69F1415D2}"/>
    <hyperlink ref="N3" location="CQ3!A1" display="CQ3!A1" xr:uid="{DFCACCE8-C0E1-45CB-BB83-ACEB54234B0D}"/>
    <hyperlink ref="N11" location="CR1!A1" display="CR1!A1" xr:uid="{D6B05DC9-1378-4632-9B54-C0980F7FC47F}"/>
    <hyperlink ref="O3" location="CR2!A1" display="CR2!A1" xr:uid="{6A0314A9-2D9F-4B7F-9C6B-BC2BC32F5BEF}"/>
    <hyperlink ref="N12" location="CR1A!A1" display="CR1A!A1" xr:uid="{5B7DFAE8-FF05-4AEE-96C6-7D9881DA3A61}"/>
    <hyperlink ref="M12" location="CQ1!A1" display="CQ1!A1" xr:uid="{41C45334-77D4-47A9-A9E6-DB5BE4BC3B98}"/>
    <hyperlink ref="N4" location="CQ4TOT!A1" display="CQ4TOT!A1" xr:uid="{D9F00C80-8E28-4D51-B902-567E146805C3}"/>
    <hyperlink ref="N6" location="CQ5!A1" display="CQ5!A1" xr:uid="{642DDA6C-0DE2-4BDE-BC6B-23918EBAE1FA}"/>
    <hyperlink ref="N9" location="CQ7!A1" display="CQ7!A1" xr:uid="{481B37E4-20C0-4359-8527-B1F8040A501D}"/>
    <hyperlink ref="O4" location="CR2a!A1" display="CR2a!A1" xr:uid="{06A13C80-2148-48ED-A179-22379D708978}"/>
    <hyperlink ref="M13" location="CQ2!A1" display="CQ2!A1" xr:uid="{BB06ABA7-7082-40F4-8950-FEAAEE739B22}"/>
    <hyperlink ref="N5" location="CQ4ONperC!A1" display="CQ4ONperC!A1" xr:uid="{5632A4D9-486F-4C8E-9B4C-EB1904B4A95B}"/>
    <hyperlink ref="N7" location="CQ5!A1" display="CQ5!A1" xr:uid="{96853CCC-A291-4849-B199-5F374B9A1B79}"/>
    <hyperlink ref="N8" location="CQ6!A1" display="CQ6!A1" xr:uid="{46BF3A13-9987-4325-BBA5-CA6314C293D3}"/>
    <hyperlink ref="N10" location="CQ8!A1" display="CQ8!A1" xr:uid="{61FD8656-6A34-448B-B5AE-5C272DE99EA3}"/>
    <hyperlink ref="P6" location="CRC!A1" display="CRC!A1" xr:uid="{16D42F50-62E8-45BD-A4D7-527E109F031F}"/>
    <hyperlink ref="O5" location="CR3!A1" display="CR3!A1" xr:uid="{9A4AD636-8698-4303-AD0E-2D6B4271D31F}"/>
    <hyperlink ref="P7" location="CRD!A1" display="CRD!A1" xr:uid="{83CA6BD5-7ECB-4864-8944-C423CB0613A4}"/>
    <hyperlink ref="O6" location="CR4!A1" display="CR4!A1" xr:uid="{86D82A69-64CC-4C13-B609-71965E234573}"/>
    <hyperlink ref="O7" location="CR5!A1" display="CR5!A1" xr:uid="{5E978693-7C4C-4212-9C3C-FF1B46FAFC9A}"/>
    <hyperlink ref="P8" location="CRE!A1" display="CRE!A1" xr:uid="{0E97C5C5-1F85-415E-A79F-388974F939E6}"/>
    <hyperlink ref="O9" location="CR6A!A1" display="CR6A!A1" xr:uid="{89D78436-32A9-419F-80F6-C17564070CC0}"/>
    <hyperlink ref="O8" location="CR6Tot!A1" display="CR6Tot!A1" xr:uid="{AD74451C-4539-4F7E-8FB5-FBA8D3E7F956}"/>
    <hyperlink ref="O10" location="CR7!A1" display="CR7!A1" xr:uid="{9390302C-5C61-4508-ACC7-0E73A07EE2E9}"/>
    <hyperlink ref="O11" location="CR7AAIRB!A1" display="CR7AAIRB!A1" xr:uid="{0417D072-DFAE-4C4C-9F79-351E427AB52D}"/>
    <hyperlink ref="O12" location="CR8!A1" display="CR8!A1" xr:uid="{17B6B57E-1FF2-444E-A422-9DB954ED27D4}"/>
    <hyperlink ref="P3" location="CR9.1AIRB!A1" display="CR9.1AIRB!A1" xr:uid="{95D8FBF6-A793-4BD7-8A4A-9A36A80C4E3D}"/>
    <hyperlink ref="N13" location="CR10!A1" display="CR10!A1" xr:uid="{DE29D37F-BC44-497C-B8CA-AD6A30C2D328}"/>
    <hyperlink ref="M7" location="CCRA!A1" display="CCRA!A1" xr:uid="{4C476403-78B0-4CC1-A7C1-EFC0E6F2D792}"/>
    <hyperlink ref="L11" location="CCR1!A1" display="CCR1!A1" xr:uid="{77706AA3-BC6D-4F7B-A3EF-805C86E88C3C}"/>
    <hyperlink ref="L12" location="CCR3!A1" display="CCR3!A1" xr:uid="{04048A5C-CD7A-4192-B97C-8871CDEF2DB8}"/>
    <hyperlink ref="L13" location="CCR4Tot!A1" display="CCR4Tot!A1" xr:uid="{8B879FD6-0CD4-4176-9F6E-DDF1ABC48C1E}"/>
    <hyperlink ref="M3" location="CCR5!A1" display="CCR5!A1" xr:uid="{EE1107E8-F98D-4502-A078-91B7FA39C9E2}"/>
    <hyperlink ref="M4" location="CCR6!A1" display="CCR6!A1" xr:uid="{F8CFACC6-E547-44C0-BF17-4BC777C97D05}"/>
    <hyperlink ref="M5" location="CCR7!A1" display="CCR7!A1" xr:uid="{3467F823-8D7F-49D5-B39A-3D6A57BE9D9A}"/>
    <hyperlink ref="M6" location="CCR8!A1" display="CCR8!A1" xr:uid="{0345F2CD-B285-446D-8A5F-969D3BBBE6F8}"/>
    <hyperlink ref="V4" location="SECA!A1" display="SECA!A1" xr:uid="{894A1689-31C6-4264-891E-55E4DC838466}"/>
    <hyperlink ref="U10" location="SEC1!A1" display="SEC1!A1" xr:uid="{46D28D21-8CEE-43BF-BB17-EDA08F4262BF}"/>
    <hyperlink ref="U11" location="SEC2!A1" display="SEC2!A1" xr:uid="{BF57ADC0-8618-4E8D-8D08-875F39AB6CD3}"/>
    <hyperlink ref="U12" location="SEC3!A1" display="SEC3!A1" xr:uid="{43BEEBC9-708E-4AC9-A705-759E8ECC93A4}"/>
    <hyperlink ref="U13" location="SEC4!A1" display="SEC4!A1" xr:uid="{94FA037E-407F-4868-90FD-480B3FFA8CC5}"/>
    <hyperlink ref="V3" location="SEC5!A1" display="SEC5!A1" xr:uid="{3BF5D1FD-79E7-4F7C-8716-E31F27C98D56}"/>
    <hyperlink ref="S4" location="MR1!A1" display="MR1!A1" xr:uid="{7D539A1A-C1C5-4AB6-BD0C-9FEC1E02400A}"/>
    <hyperlink ref="S12" location="MRA!A1" display="MRA!A1" xr:uid="{B61C4605-4CD5-4FB2-9E9C-CE52B5608C2D}"/>
    <hyperlink ref="T3" location="MRB!A1" display="MRB!A1" xr:uid="{57A50697-CEF5-4F40-A2FE-FC28803AD602}"/>
    <hyperlink ref="S6" location="MR2!A1" display="MR2!A1" xr:uid="{23BFACCD-7D24-4BD9-92EB-93C28D544F49}"/>
    <hyperlink ref="S9" location="MR3!A1" display="MR3!A1" xr:uid="{0CC2BA46-D89E-494D-B2DC-34EC038AACEE}"/>
    <hyperlink ref="S5" location="MR1!A1" display="MR1!A1" xr:uid="{6B8D123E-BCF3-40D8-8115-F36CB66CDDEF}"/>
    <hyperlink ref="S13" location="MRA!A1" display="MRA!A1" xr:uid="{E06A2DE5-601F-43E0-8B45-27D9177176CF}"/>
    <hyperlink ref="T4" location="MRB!A1" display="MRB!A1" xr:uid="{2926D7E5-4CC4-4C85-B119-757F12C57AD6}"/>
    <hyperlink ref="S7" location="MR2!A1" display="MR2!A1" xr:uid="{737DB104-A4D7-4014-87AF-C1889CAA922C}"/>
    <hyperlink ref="S8" location="MR2!A1" display="MR2!A1" xr:uid="{57B62A74-9BA4-406B-A90A-7A434CB792CD}"/>
    <hyperlink ref="S10" location="MR3!A1" display="MR3!A1" xr:uid="{9BD1C508-1191-448A-8D04-56789FAC9AB1}"/>
    <hyperlink ref="P13" location="CVA!A1" display="CVA!A1" xr:uid="{6836B77F-73DC-45BD-9C16-D8046FF6DEBE}"/>
    <hyperlink ref="P9" location="CVA1!A1" display="CVA1!A1" xr:uid="{D4D84E66-8465-4A8C-9142-805F1BCDC34D}"/>
    <hyperlink ref="Q3" location="CVAB!A1" display="CVAB!A1" xr:uid="{42D85DE0-5DAD-4C9D-9E18-B9548678B4C4}"/>
    <hyperlink ref="P10" location="CVA2!A1" display="CVA2!A1" xr:uid="{D665F3C9-3636-4455-9308-971403488B59}"/>
    <hyperlink ref="P11" location="CVA3!A1" display="CVA3!A1" xr:uid="{33A6F879-89E7-41CE-8A2D-2DE5C02F43F9}"/>
    <hyperlink ref="P12" location="CVA4!A1" display="CVA4!A1" xr:uid="{831A5583-D7F4-4407-832A-848B9AB38AD5}"/>
    <hyperlink ref="T9" location="ORA!A1" display="ORA!A1" xr:uid="{8246DE4B-AA37-4A13-A7D6-5CD6A3A6BCB5}"/>
    <hyperlink ref="T6" location="OR1!A1" display="OR1!A1" xr:uid="{4CAB4A0D-7307-40B4-BB00-2A9239AA8675}"/>
    <hyperlink ref="T7" location="OR2!A1" display="OR2!A1" xr:uid="{912CC865-EE6A-4188-BBE4-CD64281273F6}"/>
    <hyperlink ref="T8" location="OR3!A1" display="OR3!A1" xr:uid="{F8B35639-DCA4-46F4-A899-845C685E4078}"/>
    <hyperlink ref="Q8" location="IRRBB1!A1" display="IRRBB1!A1" xr:uid="{E0BEEB6E-C6F2-4C54-B63E-D40B987B2C31}"/>
    <hyperlink ref="Q9" location="IRRBBA!A1" display="IRRBBA!A1" xr:uid="{BF8F9596-8F61-486D-97D7-917407AC1924}"/>
    <hyperlink ref="U9" location="REMA!A1" display="REMA!A1" xr:uid="{499D8DCC-66D3-48D7-9A2C-116F363BC7CD}"/>
    <hyperlink ref="U4" location="REM1!A1" display="REM1!A1" xr:uid="{8F7183A4-2D61-4D90-898F-62436A05B2BB}"/>
    <hyperlink ref="U5" location="REM2!A1" display="REM2!A1" xr:uid="{1D795A17-8AF1-4D4F-B8FB-475E1D924FC0}"/>
    <hyperlink ref="U6" location="REM3!A1" display="REM3!A1" xr:uid="{94569814-9E99-4681-B728-B15D8073852D}"/>
    <hyperlink ref="U7" location="REM4!A1" display="REM4!A1" xr:uid="{FB01A7ED-484A-4270-A878-A8CA8AA4F141}"/>
    <hyperlink ref="U8" location="REM5!A1" display="REM5!A1" xr:uid="{E7667EEE-E7DC-441B-A912-ED09AB07DC5B}"/>
    <hyperlink ref="L3" location="AE1!A1" display="AE1!A1" xr:uid="{21E6DB5B-9AF0-435D-AD92-778A2B71CE0B}"/>
    <hyperlink ref="L4" location="AE2!A1" display="AE2!A1" xr:uid="{8823A156-F60F-4292-A22C-37BA3AFC8A72}"/>
    <hyperlink ref="L5" location="AE3!A1" display="AE3!A1" xr:uid="{93BC55D1-F33E-4789-8A28-82E491B63474}"/>
    <hyperlink ref="L6" location="AE4!A1" display="AE4!A1" xr:uid="{6D34E32A-657E-4E9E-B315-FCF4BA765D0F}"/>
    <hyperlink ref="L7" location="CAE1!A1" display="CAE1!A1" xr:uid="{E68A2050-4808-49F9-8568-2006F610ABF2}"/>
    <hyperlink ref="Q11" location="KM2!A1" display="KM2!A1" xr:uid="{5D01D7D9-4406-47CB-9450-3776D5E7AF9A}"/>
    <hyperlink ref="Q12" location="KM2!A1" display="KM2!A1" xr:uid="{96FA96F1-ED2C-427E-A650-F05068750651}"/>
    <hyperlink ref="W7" location="TLAC1!A1" display="TLAC1!A1" xr:uid="{318AFD04-F241-49F3-A07A-E7F9A381CB38}"/>
    <hyperlink ref="W8" location="TLAC1!A1" display="TLAC1!A1" xr:uid="{670018F5-9832-4A7A-9538-BC7D439B6A51}"/>
    <hyperlink ref="Q4" location="ILAC!A1" display="ILAC!A1" xr:uid="{AFFAC814-CE06-4DE1-A671-2447BB44973B}"/>
    <hyperlink ref="Q5" location="ILAC!A1" display="ILAC!A1" xr:uid="{DD261DCB-4912-4141-871D-A5E3EC1EE037}"/>
    <hyperlink ref="W9" location="TLAC2a!A1" display="TLAC2a!A1" xr:uid="{0ABAC8CF-3284-4C77-90DE-76E0FADBD235}"/>
    <hyperlink ref="W10" location="TLAC2b!A1" display="TLAC2b!A1" xr:uid="{0A3882DD-4A8A-4B65-9AF8-A9862E3CD585}"/>
    <hyperlink ref="W11" location="TLAC3a!A1" display="TLAC3a!A1" xr:uid="{5A9FCA3B-58B5-4ECF-A950-C9302F8A0567}"/>
    <hyperlink ref="W12" location="TLAC3b!A1" display="TLAC3b!A1" xr:uid="{F903C741-5A50-4C65-AE85-1C9EF1F711CC}"/>
    <hyperlink ref="T5" location="MRELTLAC!A1" display="MRELTLAC!A1" xr:uid="{DE15F41A-F4BE-4B99-88C9-DF3B696400AF}"/>
    <hyperlink ref="G126" location="K_44.00!A1" display="Template 4" xr:uid="{3470F2F3-E4E1-4085-AB41-502F5E8A5F63}"/>
    <hyperlink ref="G128" location="K_46.00!A1" display="Template 6" xr:uid="{B2A75DFD-4F44-430B-851F-D22581BBD5BE}"/>
    <hyperlink ref="G129" location="K_47.00!A1" display="Template 7" xr:uid="{BEC2F1A7-827C-4076-98D1-BE3F8731966B}"/>
    <hyperlink ref="G130" location="K_48.00!A1" display="Template 8" xr:uid="{8AD00675-D6E4-4149-9F33-A7C416141257}"/>
    <hyperlink ref="G131" location="K_50.00!A1" display="Template 10" xr:uid="{C3C98561-9381-4EE8-A620-F68AACA61C61}"/>
    <hyperlink ref="G132" location="K_49.01!A1" display="Template 9.1" xr:uid="{EA1CD817-6519-4E27-BDAC-AB67682652A5}"/>
    <hyperlink ref="G133" location="K_49.02!A1" display="Template 9.2" xr:uid="{4632CF40-1546-40B3-A1B9-75014226C908}"/>
    <hyperlink ref="G134" location="K_49.03!A1" display="Template 9.3" xr:uid="{A97AF751-19FE-4769-A686-05FE1E4D164C}"/>
    <hyperlink ref="G122" location="'(ESG) Table 1'!A1" display="Table 1" xr:uid="{F7F17336-5983-44C1-9C9E-FEC0249CA947}"/>
    <hyperlink ref="G124" location="K_42.00!A1" display="Template 2" xr:uid="{7E01EADA-9A00-48E3-B2AE-48D0AF3A013F}"/>
    <hyperlink ref="G125" location="K_43.00.a!A1" display="Template 3" xr:uid="{37E5229B-A5E0-4221-9296-A6488040B64A}"/>
    <hyperlink ref="H126" location="'Template 4'!A1" display="Template 4" xr:uid="{4FBAEC30-1596-4538-BC0C-3E48F2EA9F28}"/>
    <hyperlink ref="H128" location="'Template 6'!A1" display="Template 6" xr:uid="{EF167035-B6DB-4CA4-B7AD-955008540768}"/>
    <hyperlink ref="H129" location="'Template 7'!A1" display="Template 7" xr:uid="{6094410F-644C-49F5-BE4A-CEFC2E8EEFB6}"/>
    <hyperlink ref="H130" location="'Template 8'!A1" display="Template 8" xr:uid="{D256740B-73D7-44F6-A254-185FDE25DC0B}"/>
    <hyperlink ref="H131" location="'Template 10'!A1" display="Template 10" xr:uid="{484DA539-CF12-4C49-87D4-243DAAADC709}"/>
    <hyperlink ref="H132" location="'Template 9.1'!A1" display="Template 9.1" xr:uid="{53381645-D062-4525-B1E7-ED619CED4233}"/>
    <hyperlink ref="H133" location="'Template 9.2'!A1" display="Template 9.2" xr:uid="{C4534DBD-0F21-4D19-93F6-3FACC46E15C5}"/>
    <hyperlink ref="H134" location="'Template 9.3'!A1" display="Template 9.3" xr:uid="{29130BA6-6F13-4C6F-AAD4-C91E8C7E0D85}"/>
    <hyperlink ref="H122" location="'(ESG) Table 1'!A1" display="Table 1" xr:uid="{21F7F2B5-70ED-4FFD-87C0-AE6376DD4413}"/>
    <hyperlink ref="H123" location="'Template 1'!A1" display="Template 1" xr:uid="{2CFC430C-3118-4890-9A10-EAF67AFAFB66}"/>
    <hyperlink ref="H124" location="'Template 2'!A1" display="Template 2" xr:uid="{9516D634-3ADC-4829-BC2F-6D312ECA5E79}"/>
    <hyperlink ref="H125" location="'Template 3.a'!A1" display="Template 3" xr:uid="{61C72608-C6E8-4439-9EFB-0F00E080DE60}"/>
    <hyperlink ref="V9" location="'Template 4'!A1" display="Template 4" xr:uid="{B0842787-AC3E-4A14-964C-432435665403}"/>
    <hyperlink ref="V11" location="'Template 6'!A1" display="Template 6" xr:uid="{7FD3708B-782D-4B1A-9238-AF41A13E153C}"/>
    <hyperlink ref="V12" location="'Template 7'!A1" display="Template 7" xr:uid="{0713D68E-CBE3-4AA2-BA54-E29B6D74C234}"/>
    <hyperlink ref="V5" location="'(ESG) Table 1'!A1" display="Table 1" xr:uid="{6D67D2DF-B8D2-4D42-810B-911252D88A14}"/>
    <hyperlink ref="V6" location="'Template 1'!A1" display="Template 1" xr:uid="{3F37F9E1-BD48-4D3F-B865-EF94B7809D36}"/>
    <hyperlink ref="V7" location="'Template 2'!A1" display="Template 2" xr:uid="{30A3A8E6-BE0C-4319-88A0-0D44100F79A4}"/>
    <hyperlink ref="V8" location="'Template 3.a'!A1" display="Template 3" xr:uid="{F7E1CDE8-3E84-4CA1-9280-DB12B7B31016}"/>
    <hyperlink ref="V13" location="'Template 8'!A1" display="Template 8" xr:uid="{002040B8-2C4C-42A9-8A84-A88E4FE749F0}"/>
    <hyperlink ref="W3" location="'Template 10'!A1" display="Template 10" xr:uid="{E8E08E83-0BAB-4707-A593-DD952624B29A}"/>
    <hyperlink ref="W4" location="'Template 9.1'!A1" display="Template 9.1" xr:uid="{EE0E587F-E68C-4FE7-BE43-B8B7F7C667C4}"/>
    <hyperlink ref="W5" location="'Template 9.2'!A1" display="Template 9.2" xr:uid="{F5BFB00E-EF7A-45AD-994F-90E59AE49CF5}"/>
    <hyperlink ref="W6" location="'Template 9.3'!A1" display="Template 9.3" xr:uid="{14193EDD-BD0D-4EA2-9EBD-A41E64DBA79A}"/>
    <hyperlink ref="W13" location="TLAC3b!A1" display="TLAC3b!A1" xr:uid="{85DE5721-0216-4A0F-9611-96DA5F1A52C7}"/>
    <hyperlink ref="G127" location="K_45.00.aInvisible!A1" display="Template 5" xr:uid="{331BE80A-DC83-4125-B56C-6D51450FE833}"/>
    <hyperlink ref="G123" location="K_41.00!A1" display="Template 1" xr:uid="{71F153D2-FDA3-40D5-8682-1210F0F41DEE}"/>
  </hyperlinks>
  <pageMargins left="0.7" right="0.7" top="0.75" bottom="0.75" header="0.3" footer="0.3"/>
  <pageSetup orientation="portrait" horizontalDpi="1200" verticalDpi="1200" r:id="rId1"/>
  <drawing r:id="rId2"/>
  <legacyDrawing r:id="rId3"/>
  <controls>
    <mc:AlternateContent xmlns:mc="http://schemas.openxmlformats.org/markup-compatibility/2006">
      <mc:Choice Requires="x14">
        <control shapeId="1025" r:id="rId4" name="aguWaterMark">
          <controlPr defaultSize="0" disabled="1" autoLine="0" autoPict="0" r:id="rId5">
            <anchor moveWithCells="1">
              <from>
                <xdr:col>0</xdr:col>
                <xdr:colOff>0</xdr:colOff>
                <xdr:row>0</xdr:row>
                <xdr:rowOff>0</xdr:rowOff>
              </from>
              <to>
                <xdr:col>2</xdr:col>
                <xdr:colOff>228600</xdr:colOff>
                <xdr:row>1</xdr:row>
                <xdr:rowOff>106680</xdr:rowOff>
              </to>
            </anchor>
          </controlPr>
        </control>
      </mc:Choice>
      <mc:Fallback>
        <control shapeId="1025" r:id="rId4" name="aguWaterMark"/>
      </mc:Fallback>
    </mc:AlternateContent>
  </controls>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7C64-4557-4FAA-A9BF-ED0B0BC7881B}">
  <sheetPr codeName="Sheet9">
    <tabColor theme="0" tint="-4.9989318521683403E-2"/>
    <pageSetUpPr fitToPage="1"/>
  </sheetPr>
  <dimension ref="A1:N75"/>
  <sheetViews>
    <sheetView showGridLines="0" showRowColHeaders="0" zoomScaleNormal="100" workbookViewId="0">
      <pane xSplit="4" ySplit="7" topLeftCell="E8"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43.5" customHeight="1" x14ac:dyDescent="0.3"/>
  <cols>
    <col min="1" max="1" width="2.5546875" customWidth="1"/>
    <col min="2" max="2" width="8.5546875" style="40" customWidth="1"/>
    <col min="3" max="3" width="114.44140625" customWidth="1"/>
    <col min="4" max="4" width="7.5546875" style="61" customWidth="1"/>
    <col min="5" max="6" width="18.5546875" customWidth="1"/>
  </cols>
  <sheetData>
    <row r="1" spans="1:6" ht="10.199999999999999" customHeight="1" x14ac:dyDescent="0.3"/>
    <row r="2" spans="1:6" ht="27.9" customHeight="1" x14ac:dyDescent="0.3">
      <c r="A2" s="33"/>
      <c r="B2" s="544" t="s">
        <v>930</v>
      </c>
      <c r="C2" s="544"/>
      <c r="D2" s="544"/>
      <c r="E2" s="596"/>
      <c r="F2" s="596"/>
    </row>
    <row r="3" spans="1:6" ht="14.4" customHeight="1" x14ac:dyDescent="0.3">
      <c r="B3" s="129" t="s">
        <v>1991</v>
      </c>
    </row>
    <row r="4" spans="1:6" ht="14.4" customHeight="1" x14ac:dyDescent="0.3">
      <c r="B4" s="129"/>
    </row>
    <row r="5" spans="1:6" ht="14.4" x14ac:dyDescent="0.3">
      <c r="B5" s="115"/>
      <c r="C5" s="127"/>
      <c r="D5" s="127"/>
      <c r="E5" s="560" t="s">
        <v>703</v>
      </c>
      <c r="F5" s="537"/>
    </row>
    <row r="6" spans="1:6" ht="14.4" x14ac:dyDescent="0.3">
      <c r="B6" s="125"/>
      <c r="C6" s="98"/>
      <c r="D6" s="126"/>
      <c r="E6" s="141" t="s">
        <v>213</v>
      </c>
      <c r="F6" s="141" t="s">
        <v>214</v>
      </c>
    </row>
    <row r="7" spans="1:6" ht="14.4" x14ac:dyDescent="0.3">
      <c r="B7" s="125"/>
      <c r="C7" s="152"/>
      <c r="D7" s="85" t="s">
        <v>124</v>
      </c>
      <c r="E7" s="143" t="s">
        <v>210</v>
      </c>
      <c r="F7" s="143" t="s">
        <v>211</v>
      </c>
    </row>
    <row r="8" spans="1:6" ht="14.4" x14ac:dyDescent="0.3">
      <c r="B8" s="128" t="s">
        <v>704</v>
      </c>
      <c r="C8" s="110"/>
      <c r="D8" s="124"/>
      <c r="E8" s="148"/>
      <c r="F8" s="145"/>
    </row>
    <row r="9" spans="1:6" ht="14.4" x14ac:dyDescent="0.3">
      <c r="B9" s="100"/>
      <c r="C9" s="114" t="s">
        <v>705</v>
      </c>
      <c r="D9" s="124">
        <v>1</v>
      </c>
      <c r="E9" s="524">
        <v>2687087300.6199999</v>
      </c>
      <c r="F9" s="525">
        <v>2509677260.5300002</v>
      </c>
    </row>
    <row r="10" spans="1:6" ht="14.4" x14ac:dyDescent="0.3">
      <c r="B10" s="100"/>
      <c r="C10" s="114" t="s">
        <v>706</v>
      </c>
      <c r="D10" s="124">
        <v>2</v>
      </c>
      <c r="E10" s="524"/>
      <c r="F10" s="525"/>
    </row>
    <row r="11" spans="1:6" ht="14.4" x14ac:dyDescent="0.3">
      <c r="B11" s="100"/>
      <c r="C11" s="114" t="s">
        <v>707</v>
      </c>
      <c r="D11" s="124">
        <v>3</v>
      </c>
      <c r="E11" s="524"/>
      <c r="F11" s="525"/>
    </row>
    <row r="12" spans="1:6" ht="14.4" x14ac:dyDescent="0.3">
      <c r="B12" s="100"/>
      <c r="C12" s="114" t="s">
        <v>1722</v>
      </c>
      <c r="D12" s="124">
        <v>4</v>
      </c>
      <c r="E12" s="524"/>
      <c r="F12" s="525"/>
    </row>
    <row r="13" spans="1:6" ht="14.4" x14ac:dyDescent="0.3">
      <c r="B13" s="100"/>
      <c r="C13" s="114" t="s">
        <v>708</v>
      </c>
      <c r="D13" s="124">
        <v>5</v>
      </c>
      <c r="E13" s="524"/>
      <c r="F13" s="525"/>
    </row>
    <row r="14" spans="1:6" ht="14.4" x14ac:dyDescent="0.3">
      <c r="B14" s="100"/>
      <c r="C14" s="114" t="s">
        <v>709</v>
      </c>
      <c r="D14" s="124">
        <v>6</v>
      </c>
      <c r="E14" s="524">
        <v>-1096603</v>
      </c>
      <c r="F14" s="525">
        <v>-709355</v>
      </c>
    </row>
    <row r="15" spans="1:6" ht="14.4" x14ac:dyDescent="0.3">
      <c r="B15" s="100"/>
      <c r="C15" s="186" t="s">
        <v>710</v>
      </c>
      <c r="D15" s="124">
        <v>7</v>
      </c>
      <c r="E15" s="524">
        <v>2685990697.6199999</v>
      </c>
      <c r="F15" s="525">
        <v>2508967905.5300002</v>
      </c>
    </row>
    <row r="16" spans="1:6" ht="14.4" x14ac:dyDescent="0.3">
      <c r="B16" s="128" t="s">
        <v>711</v>
      </c>
      <c r="C16" s="110"/>
      <c r="D16" s="124"/>
      <c r="E16" s="526"/>
      <c r="F16" s="527"/>
    </row>
    <row r="17" spans="2:6" ht="14.4" x14ac:dyDescent="0.3">
      <c r="B17" s="100"/>
      <c r="C17" s="114" t="s">
        <v>712</v>
      </c>
      <c r="D17" s="124">
        <v>8</v>
      </c>
      <c r="E17" s="524"/>
      <c r="F17" s="525"/>
    </row>
    <row r="18" spans="2:6" ht="14.4" x14ac:dyDescent="0.3">
      <c r="B18" s="100"/>
      <c r="C18" s="114" t="s">
        <v>713</v>
      </c>
      <c r="D18" s="124" t="s">
        <v>1016</v>
      </c>
      <c r="E18" s="524"/>
      <c r="F18" s="525"/>
    </row>
    <row r="19" spans="2:6" ht="14.4" x14ac:dyDescent="0.3">
      <c r="B19" s="100"/>
      <c r="C19" s="114" t="s">
        <v>714</v>
      </c>
      <c r="D19" s="124">
        <v>9</v>
      </c>
      <c r="E19" s="524"/>
      <c r="F19" s="525"/>
    </row>
    <row r="20" spans="2:6" ht="14.4" x14ac:dyDescent="0.3">
      <c r="B20" s="100"/>
      <c r="C20" s="114" t="s">
        <v>715</v>
      </c>
      <c r="D20" s="124" t="s">
        <v>1020</v>
      </c>
      <c r="E20" s="524"/>
      <c r="F20" s="525"/>
    </row>
    <row r="21" spans="2:6" ht="14.4" x14ac:dyDescent="0.3">
      <c r="B21" s="100"/>
      <c r="C21" s="114" t="s">
        <v>716</v>
      </c>
      <c r="D21" s="124" t="s">
        <v>1065</v>
      </c>
      <c r="E21" s="524">
        <v>5635000</v>
      </c>
      <c r="F21" s="525">
        <v>6072500</v>
      </c>
    </row>
    <row r="22" spans="2:6" ht="14.4" x14ac:dyDescent="0.3">
      <c r="B22" s="100"/>
      <c r="C22" s="114" t="s">
        <v>717</v>
      </c>
      <c r="D22" s="124">
        <v>10</v>
      </c>
      <c r="E22" s="524"/>
      <c r="F22" s="525"/>
    </row>
    <row r="23" spans="2:6" ht="14.4" x14ac:dyDescent="0.3">
      <c r="B23" s="100"/>
      <c r="C23" s="114" t="s">
        <v>882</v>
      </c>
      <c r="D23" s="124" t="s">
        <v>1021</v>
      </c>
      <c r="E23" s="524"/>
      <c r="F23" s="525"/>
    </row>
    <row r="24" spans="2:6" ht="14.4" x14ac:dyDescent="0.3">
      <c r="B24" s="100"/>
      <c r="C24" s="114" t="s">
        <v>1721</v>
      </c>
      <c r="D24" s="124" t="s">
        <v>1068</v>
      </c>
      <c r="E24" s="524"/>
      <c r="F24" s="525"/>
    </row>
    <row r="25" spans="2:6" ht="14.4" x14ac:dyDescent="0.3">
      <c r="B25" s="100"/>
      <c r="C25" s="114" t="s">
        <v>718</v>
      </c>
      <c r="D25" s="124">
        <v>11</v>
      </c>
      <c r="E25" s="524"/>
      <c r="F25" s="525"/>
    </row>
    <row r="26" spans="2:6" ht="14.4" x14ac:dyDescent="0.3">
      <c r="B26" s="100"/>
      <c r="C26" s="114" t="s">
        <v>719</v>
      </c>
      <c r="D26" s="124">
        <v>12</v>
      </c>
      <c r="E26" s="524"/>
      <c r="F26" s="525"/>
    </row>
    <row r="27" spans="2:6" ht="14.4" x14ac:dyDescent="0.3">
      <c r="B27" s="100"/>
      <c r="C27" s="186" t="s">
        <v>720</v>
      </c>
      <c r="D27" s="124">
        <v>13</v>
      </c>
      <c r="E27" s="524">
        <v>5635000</v>
      </c>
      <c r="F27" s="525">
        <v>6072500</v>
      </c>
    </row>
    <row r="28" spans="2:6" ht="14.4" x14ac:dyDescent="0.3">
      <c r="B28" s="128" t="s">
        <v>721</v>
      </c>
      <c r="C28" s="110"/>
      <c r="D28" s="124"/>
      <c r="E28" s="526"/>
      <c r="F28" s="527"/>
    </row>
    <row r="29" spans="2:6" ht="14.4" x14ac:dyDescent="0.3">
      <c r="B29" s="100"/>
      <c r="C29" s="114" t="s">
        <v>722</v>
      </c>
      <c r="D29" s="124">
        <v>14</v>
      </c>
      <c r="E29" s="524"/>
      <c r="F29" s="525"/>
    </row>
    <row r="30" spans="2:6" ht="14.4" x14ac:dyDescent="0.3">
      <c r="B30" s="100"/>
      <c r="C30" s="114" t="s">
        <v>723</v>
      </c>
      <c r="D30" s="124">
        <v>15</v>
      </c>
      <c r="E30" s="524"/>
      <c r="F30" s="525"/>
    </row>
    <row r="31" spans="2:6" ht="14.4" x14ac:dyDescent="0.3">
      <c r="B31" s="100"/>
      <c r="C31" s="114" t="s">
        <v>724</v>
      </c>
      <c r="D31" s="124">
        <v>16</v>
      </c>
      <c r="E31" s="524"/>
      <c r="F31" s="525"/>
    </row>
    <row r="32" spans="2:6" ht="14.4" x14ac:dyDescent="0.3">
      <c r="B32" s="100"/>
      <c r="C32" s="114" t="s">
        <v>725</v>
      </c>
      <c r="D32" s="124" t="s">
        <v>1028</v>
      </c>
      <c r="E32" s="524"/>
      <c r="F32" s="525"/>
    </row>
    <row r="33" spans="2:6" ht="14.4" x14ac:dyDescent="0.3">
      <c r="B33" s="100"/>
      <c r="C33" s="114" t="s">
        <v>726</v>
      </c>
      <c r="D33" s="124">
        <v>17</v>
      </c>
      <c r="E33" s="524"/>
      <c r="F33" s="525"/>
    </row>
    <row r="34" spans="2:6" ht="14.4" x14ac:dyDescent="0.3">
      <c r="B34" s="100"/>
      <c r="C34" s="114" t="s">
        <v>727</v>
      </c>
      <c r="D34" s="124" t="s">
        <v>1069</v>
      </c>
      <c r="E34" s="524"/>
      <c r="F34" s="525"/>
    </row>
    <row r="35" spans="2:6" ht="14.4" x14ac:dyDescent="0.3">
      <c r="B35" s="100"/>
      <c r="C35" s="186" t="s">
        <v>728</v>
      </c>
      <c r="D35" s="124">
        <v>18</v>
      </c>
      <c r="E35" s="524"/>
      <c r="F35" s="525"/>
    </row>
    <row r="36" spans="2:6" ht="14.4" x14ac:dyDescent="0.3">
      <c r="B36" s="128" t="s">
        <v>729</v>
      </c>
      <c r="C36" s="110"/>
      <c r="D36" s="124"/>
      <c r="E36" s="526"/>
      <c r="F36" s="527"/>
    </row>
    <row r="37" spans="2:6" ht="14.4" x14ac:dyDescent="0.3">
      <c r="B37" s="100"/>
      <c r="C37" s="114" t="s">
        <v>730</v>
      </c>
      <c r="D37" s="124">
        <v>19</v>
      </c>
      <c r="E37" s="524">
        <v>241553034.69</v>
      </c>
      <c r="F37" s="525">
        <v>228767984.84</v>
      </c>
    </row>
    <row r="38" spans="2:6" ht="14.4" x14ac:dyDescent="0.3">
      <c r="B38" s="100"/>
      <c r="C38" s="114" t="s">
        <v>731</v>
      </c>
      <c r="D38" s="124">
        <v>20</v>
      </c>
      <c r="E38" s="524"/>
      <c r="F38" s="525"/>
    </row>
    <row r="39" spans="2:6" ht="14.4" x14ac:dyDescent="0.3">
      <c r="B39" s="100"/>
      <c r="C39" s="114" t="s">
        <v>1720</v>
      </c>
      <c r="D39" s="124">
        <v>21</v>
      </c>
      <c r="E39" s="524"/>
      <c r="F39" s="525"/>
    </row>
    <row r="40" spans="2:6" ht="14.4" x14ac:dyDescent="0.3">
      <c r="B40" s="100"/>
      <c r="C40" s="186" t="s">
        <v>732</v>
      </c>
      <c r="D40" s="124">
        <v>22</v>
      </c>
      <c r="E40" s="524">
        <v>241553034.69</v>
      </c>
      <c r="F40" s="525">
        <v>228767984.84</v>
      </c>
    </row>
    <row r="41" spans="2:6" ht="14.25" customHeight="1" x14ac:dyDescent="0.3">
      <c r="B41" s="128" t="s">
        <v>733</v>
      </c>
      <c r="C41" s="110"/>
      <c r="D41" s="124"/>
      <c r="E41" s="148"/>
      <c r="F41" s="145"/>
    </row>
    <row r="42" spans="2:6" ht="14.4" x14ac:dyDescent="0.3">
      <c r="B42" s="100"/>
      <c r="C42" s="114" t="s">
        <v>1725</v>
      </c>
      <c r="D42" s="124" t="s">
        <v>1018</v>
      </c>
      <c r="E42" s="308"/>
      <c r="F42" s="309"/>
    </row>
    <row r="43" spans="2:6" ht="14.4" x14ac:dyDescent="0.3">
      <c r="B43" s="100"/>
      <c r="C43" s="114" t="s">
        <v>734</v>
      </c>
      <c r="D43" s="124" t="s">
        <v>1070</v>
      </c>
      <c r="E43" s="308"/>
      <c r="F43" s="309"/>
    </row>
    <row r="44" spans="2:6" ht="14.4" x14ac:dyDescent="0.3">
      <c r="B44" s="100"/>
      <c r="C44" s="114" t="s">
        <v>1723</v>
      </c>
      <c r="D44" s="124" t="s">
        <v>1071</v>
      </c>
      <c r="E44" s="308"/>
      <c r="F44" s="309"/>
    </row>
    <row r="45" spans="2:6" ht="43.8" x14ac:dyDescent="0.3">
      <c r="B45" s="100"/>
      <c r="C45" s="185" t="s">
        <v>1724</v>
      </c>
      <c r="D45" s="124" t="s">
        <v>1072</v>
      </c>
      <c r="E45" s="308"/>
      <c r="F45" s="309"/>
    </row>
    <row r="46" spans="2:6" ht="43.8" x14ac:dyDescent="0.3">
      <c r="B46" s="100"/>
      <c r="C46" s="185" t="s">
        <v>1730</v>
      </c>
      <c r="D46" s="124" t="s">
        <v>1073</v>
      </c>
      <c r="E46" s="308"/>
      <c r="F46" s="309"/>
    </row>
    <row r="47" spans="2:6" ht="14.4" x14ac:dyDescent="0.3">
      <c r="B47" s="100"/>
      <c r="C47" s="114" t="s">
        <v>735</v>
      </c>
      <c r="D47" s="124" t="s">
        <v>1074</v>
      </c>
      <c r="E47" s="308"/>
      <c r="F47" s="309"/>
    </row>
    <row r="48" spans="2:6" ht="14.4" x14ac:dyDescent="0.3">
      <c r="B48" s="100"/>
      <c r="C48" s="114" t="s">
        <v>736</v>
      </c>
      <c r="D48" s="124" t="s">
        <v>1075</v>
      </c>
      <c r="E48" s="308"/>
      <c r="F48" s="309"/>
    </row>
    <row r="49" spans="2:6" ht="14.4" x14ac:dyDescent="0.3">
      <c r="B49" s="100"/>
      <c r="C49" s="114" t="s">
        <v>737</v>
      </c>
      <c r="D49" s="124" t="s">
        <v>1076</v>
      </c>
      <c r="E49" s="308"/>
      <c r="F49" s="309"/>
    </row>
    <row r="50" spans="2:6" ht="14.4" x14ac:dyDescent="0.3">
      <c r="B50" s="100"/>
      <c r="C50" s="114" t="s">
        <v>738</v>
      </c>
      <c r="D50" s="124" t="s">
        <v>1077</v>
      </c>
      <c r="E50" s="308"/>
      <c r="F50" s="309"/>
    </row>
    <row r="51" spans="2:6" ht="14.4" x14ac:dyDescent="0.3">
      <c r="B51" s="100"/>
      <c r="C51" s="114" t="s">
        <v>739</v>
      </c>
      <c r="D51" s="124" t="s">
        <v>1078</v>
      </c>
      <c r="E51" s="308"/>
      <c r="F51" s="309"/>
    </row>
    <row r="52" spans="2:6" ht="14.4" x14ac:dyDescent="0.3">
      <c r="B52" s="100"/>
      <c r="C52" s="114" t="s">
        <v>1871</v>
      </c>
      <c r="D52" s="124" t="s">
        <v>1079</v>
      </c>
      <c r="E52" s="308"/>
      <c r="F52" s="309"/>
    </row>
    <row r="53" spans="2:6" ht="14.25" customHeight="1" x14ac:dyDescent="0.3">
      <c r="B53" s="100"/>
      <c r="C53" s="114" t="s">
        <v>1872</v>
      </c>
      <c r="D53" s="124" t="s">
        <v>1869</v>
      </c>
      <c r="E53" s="308"/>
      <c r="F53" s="309"/>
    </row>
    <row r="54" spans="2:6" ht="14.4" x14ac:dyDescent="0.3">
      <c r="B54" s="100"/>
      <c r="C54" s="186" t="s">
        <v>740</v>
      </c>
      <c r="D54" s="124" t="s">
        <v>1870</v>
      </c>
      <c r="E54" s="308"/>
      <c r="F54" s="309"/>
    </row>
    <row r="55" spans="2:6" ht="14.4" x14ac:dyDescent="0.3">
      <c r="B55" s="128" t="s">
        <v>741</v>
      </c>
      <c r="C55" s="110"/>
      <c r="D55" s="124"/>
      <c r="E55" s="148"/>
      <c r="F55" s="145"/>
    </row>
    <row r="56" spans="2:6" ht="14.25" customHeight="1" x14ac:dyDescent="0.3">
      <c r="B56" s="100"/>
      <c r="C56" s="114" t="s">
        <v>742</v>
      </c>
      <c r="D56" s="124">
        <v>23</v>
      </c>
      <c r="E56" s="524">
        <v>231572118.0485</v>
      </c>
      <c r="F56" s="525">
        <v>221818781.75999999</v>
      </c>
    </row>
    <row r="57" spans="2:6" ht="14.4" x14ac:dyDescent="0.3">
      <c r="B57" s="100"/>
      <c r="C57" s="186" t="s">
        <v>1719</v>
      </c>
      <c r="D57" s="124">
        <v>24</v>
      </c>
      <c r="E57" s="524">
        <v>2933178732.3099999</v>
      </c>
      <c r="F57" s="525">
        <v>2743808390.3699999</v>
      </c>
    </row>
    <row r="58" spans="2:6" ht="14.4" x14ac:dyDescent="0.3">
      <c r="B58" s="128" t="s">
        <v>256</v>
      </c>
      <c r="C58" s="110"/>
      <c r="D58" s="124"/>
      <c r="E58" s="148"/>
      <c r="F58" s="145"/>
    </row>
    <row r="59" spans="2:6" ht="14.4" x14ac:dyDescent="0.3">
      <c r="B59" s="100"/>
      <c r="C59" s="114" t="s">
        <v>256</v>
      </c>
      <c r="D59" s="124">
        <v>25</v>
      </c>
      <c r="E59" s="281">
        <v>7.8899999999999998E-2</v>
      </c>
      <c r="F59" s="310">
        <v>8.0799999999999997E-2</v>
      </c>
    </row>
    <row r="60" spans="2:6" ht="14.4" x14ac:dyDescent="0.3">
      <c r="B60" s="100"/>
      <c r="C60" s="114" t="s">
        <v>1726</v>
      </c>
      <c r="D60" s="124" t="s">
        <v>1080</v>
      </c>
      <c r="E60" s="281">
        <v>7.8899999999999998E-2</v>
      </c>
      <c r="F60" s="310">
        <v>8.0799999999999997E-2</v>
      </c>
    </row>
    <row r="61" spans="2:6" ht="14.4" x14ac:dyDescent="0.3">
      <c r="B61" s="100"/>
      <c r="C61" s="114" t="s">
        <v>744</v>
      </c>
      <c r="D61" s="124" t="s">
        <v>743</v>
      </c>
      <c r="E61" s="281">
        <v>7.8899999999999998E-2</v>
      </c>
      <c r="F61" s="310">
        <v>8.0799999999999997E-2</v>
      </c>
    </row>
    <row r="62" spans="2:6" ht="14.4" x14ac:dyDescent="0.3">
      <c r="B62" s="100"/>
      <c r="C62" s="114" t="s">
        <v>745</v>
      </c>
      <c r="D62" s="124">
        <v>26</v>
      </c>
      <c r="E62" s="281">
        <v>0.03</v>
      </c>
      <c r="F62" s="310">
        <v>0.03</v>
      </c>
    </row>
    <row r="63" spans="2:6" ht="14.4" x14ac:dyDescent="0.3">
      <c r="B63" s="100"/>
      <c r="C63" s="114" t="s">
        <v>1712</v>
      </c>
      <c r="D63" s="124" t="s">
        <v>1735</v>
      </c>
      <c r="E63" s="281"/>
      <c r="F63" s="310"/>
    </row>
    <row r="64" spans="2:6" ht="14.4" x14ac:dyDescent="0.3">
      <c r="B64" s="100"/>
      <c r="C64" s="114" t="s">
        <v>1711</v>
      </c>
      <c r="D64" s="124" t="s">
        <v>1736</v>
      </c>
      <c r="E64" s="281"/>
      <c r="F64" s="310"/>
    </row>
    <row r="65" spans="2:14" ht="14.25" customHeight="1" x14ac:dyDescent="0.3">
      <c r="B65" s="100"/>
      <c r="C65" s="114" t="s">
        <v>1713</v>
      </c>
      <c r="D65" s="124">
        <v>27</v>
      </c>
      <c r="E65" s="281">
        <v>0</v>
      </c>
      <c r="F65" s="310">
        <v>0</v>
      </c>
    </row>
    <row r="66" spans="2:14" ht="14.4" x14ac:dyDescent="0.3">
      <c r="B66" s="100"/>
      <c r="C66" s="114" t="s">
        <v>1737</v>
      </c>
      <c r="D66" s="124" t="s">
        <v>1738</v>
      </c>
      <c r="E66" s="281">
        <v>0.03</v>
      </c>
      <c r="F66" s="310">
        <v>0.03</v>
      </c>
      <c r="N66" s="19"/>
    </row>
    <row r="67" spans="2:14" ht="14.25" customHeight="1" x14ac:dyDescent="0.3">
      <c r="B67" s="128" t="s">
        <v>746</v>
      </c>
      <c r="C67" s="110"/>
      <c r="D67" s="124"/>
      <c r="E67" s="148"/>
      <c r="F67" s="145"/>
    </row>
    <row r="68" spans="2:14" ht="14.4" x14ac:dyDescent="0.3">
      <c r="B68" s="100"/>
      <c r="C68" s="114" t="s">
        <v>747</v>
      </c>
      <c r="D68" s="124" t="s">
        <v>1081</v>
      </c>
      <c r="E68" s="308"/>
      <c r="F68" s="309"/>
      <c r="N68" s="19"/>
    </row>
    <row r="69" spans="2:14" ht="14.4" x14ac:dyDescent="0.3">
      <c r="B69" s="128" t="s">
        <v>1098</v>
      </c>
      <c r="C69" s="110"/>
      <c r="D69" s="124"/>
      <c r="E69" s="148"/>
      <c r="F69" s="145"/>
      <c r="N69" s="19"/>
    </row>
    <row r="70" spans="2:14" ht="14.4" x14ac:dyDescent="0.3">
      <c r="B70" s="100"/>
      <c r="C70" s="114" t="s">
        <v>1727</v>
      </c>
      <c r="D70" s="124">
        <v>28</v>
      </c>
      <c r="E70" s="308"/>
      <c r="F70" s="309"/>
      <c r="N70" s="19"/>
    </row>
    <row r="71" spans="2:14" ht="14.4" x14ac:dyDescent="0.3">
      <c r="B71" s="100"/>
      <c r="C71" s="114" t="s">
        <v>748</v>
      </c>
      <c r="D71" s="124">
        <v>29</v>
      </c>
      <c r="E71" s="308"/>
      <c r="F71" s="309"/>
      <c r="N71" s="19"/>
    </row>
    <row r="72" spans="2:14" ht="22.2" x14ac:dyDescent="0.3">
      <c r="B72" s="100"/>
      <c r="C72" s="185" t="s">
        <v>1728</v>
      </c>
      <c r="D72" s="124">
        <v>30</v>
      </c>
      <c r="E72" s="524">
        <v>2933178732.3099999</v>
      </c>
      <c r="F72" s="525">
        <v>2743808390.3699999</v>
      </c>
      <c r="N72" s="19"/>
    </row>
    <row r="73" spans="2:14" ht="22.2" x14ac:dyDescent="0.3">
      <c r="B73" s="100"/>
      <c r="C73" s="185" t="s">
        <v>1729</v>
      </c>
      <c r="D73" s="124" t="s">
        <v>749</v>
      </c>
      <c r="E73" s="524">
        <v>2933178732.3099999</v>
      </c>
      <c r="F73" s="525">
        <v>2743808390.3699999</v>
      </c>
      <c r="N73" s="19"/>
    </row>
    <row r="74" spans="2:14" ht="43.5" customHeight="1" x14ac:dyDescent="0.3">
      <c r="B74" s="100"/>
      <c r="C74" s="185" t="s">
        <v>750</v>
      </c>
      <c r="D74" s="124">
        <v>31</v>
      </c>
      <c r="E74" s="281">
        <v>7.8899999999999998E-2</v>
      </c>
      <c r="F74" s="310">
        <v>8.0799999999999997E-2</v>
      </c>
    </row>
    <row r="75" spans="2:14" ht="43.5" customHeight="1" x14ac:dyDescent="0.3">
      <c r="B75" s="101"/>
      <c r="C75" s="185" t="s">
        <v>752</v>
      </c>
      <c r="D75" s="124" t="s">
        <v>751</v>
      </c>
      <c r="E75" s="281">
        <v>7.8899999999999998E-2</v>
      </c>
      <c r="F75" s="310">
        <v>8.0799999999999997E-2</v>
      </c>
    </row>
  </sheetData>
  <mergeCells count="3">
    <mergeCell ref="E5:F5"/>
    <mergeCell ref="B2:D2"/>
    <mergeCell ref="E2:F2"/>
  </mergeCell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drawing r:id="rId2"/>
  <legacyDrawing r:id="rId3"/>
  <controls>
    <mc:AlternateContent xmlns:mc="http://schemas.openxmlformats.org/markup-compatibility/2006">
      <mc:Choice Requires="x14">
        <control shapeId="23553" r:id="rId4" name="aguWaterMark">
          <controlPr defaultSize="0" disabled="1" autoLine="0" autoPict="0" r:id="rId5">
            <anchor moveWithCells="1">
              <from>
                <xdr:col>0</xdr:col>
                <xdr:colOff>0</xdr:colOff>
                <xdr:row>0</xdr:row>
                <xdr:rowOff>0</xdr:rowOff>
              </from>
              <to>
                <xdr:col>2</xdr:col>
                <xdr:colOff>525780</xdr:colOff>
                <xdr:row>1</xdr:row>
                <xdr:rowOff>106680</xdr:rowOff>
              </to>
            </anchor>
          </controlPr>
        </control>
      </mc:Choice>
      <mc:Fallback>
        <control shapeId="23553" r:id="rId4" name="aguWaterMark"/>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3E62-02A2-4A89-9F25-72191D86EE22}">
  <sheetPr codeName="Sheet10">
    <tabColor theme="0" tint="-4.9989318521683403E-2"/>
  </sheetPr>
  <dimension ref="B1:F18"/>
  <sheetViews>
    <sheetView showGridLines="0" showRowColHeaders="0" zoomScaleNormal="100" workbookViewId="0">
      <pane xSplit="5" ySplit="6" topLeftCell="F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9" customWidth="1"/>
    <col min="3" max="3" width="11.109375" customWidth="1"/>
    <col min="4" max="4" width="78.88671875" customWidth="1"/>
    <col min="5" max="5" width="7.5546875" customWidth="1"/>
    <col min="6" max="6" width="18.5546875" customWidth="1"/>
  </cols>
  <sheetData>
    <row r="1" spans="2:6" ht="10.199999999999999" customHeight="1" x14ac:dyDescent="0.3"/>
    <row r="2" spans="2:6" ht="27.9" customHeight="1" x14ac:dyDescent="0.3">
      <c r="B2" s="597" t="s">
        <v>931</v>
      </c>
      <c r="C2" s="597"/>
      <c r="D2" s="597"/>
      <c r="E2" s="597"/>
      <c r="F2" s="597"/>
    </row>
    <row r="3" spans="2:6" ht="14.4" customHeight="1" x14ac:dyDescent="0.3">
      <c r="B3" s="129" t="s">
        <v>1991</v>
      </c>
      <c r="C3" s="129"/>
      <c r="D3" s="129"/>
      <c r="E3" s="35"/>
      <c r="F3" s="35"/>
    </row>
    <row r="5" spans="2:6" ht="24" x14ac:dyDescent="0.3">
      <c r="B5" s="115"/>
      <c r="C5" s="116"/>
      <c r="D5" s="116"/>
      <c r="E5" s="116"/>
      <c r="F5" s="137" t="s">
        <v>703</v>
      </c>
    </row>
    <row r="6" spans="2:6" x14ac:dyDescent="0.3">
      <c r="B6" s="125"/>
      <c r="C6" s="98"/>
      <c r="D6" s="126"/>
      <c r="E6" s="85" t="s">
        <v>124</v>
      </c>
      <c r="F6" s="85" t="s">
        <v>210</v>
      </c>
    </row>
    <row r="7" spans="2:6" ht="14.4" customHeight="1" x14ac:dyDescent="0.3">
      <c r="B7" s="598" t="s">
        <v>753</v>
      </c>
      <c r="C7" s="599"/>
      <c r="D7" s="600"/>
      <c r="E7" s="124" t="s">
        <v>423</v>
      </c>
      <c r="F7" s="311">
        <v>2687087300.6199999</v>
      </c>
    </row>
    <row r="8" spans="2:6" x14ac:dyDescent="0.3">
      <c r="B8" s="601"/>
      <c r="C8" s="563" t="s">
        <v>754</v>
      </c>
      <c r="D8" s="543"/>
      <c r="E8" s="124" t="s">
        <v>425</v>
      </c>
      <c r="F8" s="311"/>
    </row>
    <row r="9" spans="2:6" x14ac:dyDescent="0.3">
      <c r="B9" s="601"/>
      <c r="C9" s="567" t="s">
        <v>755</v>
      </c>
      <c r="D9" s="543"/>
      <c r="E9" s="124" t="s">
        <v>1082</v>
      </c>
      <c r="F9" s="311">
        <v>2687087300.6199999</v>
      </c>
    </row>
    <row r="10" spans="2:6" x14ac:dyDescent="0.3">
      <c r="B10" s="601"/>
      <c r="C10" s="603"/>
      <c r="D10" s="157" t="s">
        <v>599</v>
      </c>
      <c r="E10" s="124" t="s">
        <v>438</v>
      </c>
      <c r="F10" s="311"/>
    </row>
    <row r="11" spans="2:6" x14ac:dyDescent="0.3">
      <c r="B11" s="601"/>
      <c r="C11" s="604"/>
      <c r="D11" s="157" t="s">
        <v>756</v>
      </c>
      <c r="E11" s="124" t="s">
        <v>1083</v>
      </c>
      <c r="F11" s="311">
        <v>556558010.88999999</v>
      </c>
    </row>
    <row r="12" spans="2:6" x14ac:dyDescent="0.3">
      <c r="B12" s="601"/>
      <c r="C12" s="604"/>
      <c r="D12" s="157" t="s">
        <v>1873</v>
      </c>
      <c r="E12" s="124" t="s">
        <v>1084</v>
      </c>
      <c r="F12" s="311">
        <v>63792.81</v>
      </c>
    </row>
    <row r="13" spans="2:6" x14ac:dyDescent="0.3">
      <c r="B13" s="601"/>
      <c r="C13" s="604"/>
      <c r="D13" s="157" t="s">
        <v>447</v>
      </c>
      <c r="E13" s="124" t="s">
        <v>1085</v>
      </c>
      <c r="F13" s="311">
        <v>5443760.7400000002</v>
      </c>
    </row>
    <row r="14" spans="2:6" x14ac:dyDescent="0.3">
      <c r="B14" s="601"/>
      <c r="C14" s="604"/>
      <c r="D14" s="157" t="s">
        <v>757</v>
      </c>
      <c r="E14" s="124" t="s">
        <v>1086</v>
      </c>
      <c r="F14" s="311">
        <v>1514206999.5</v>
      </c>
    </row>
    <row r="15" spans="2:6" x14ac:dyDescent="0.3">
      <c r="B15" s="601"/>
      <c r="C15" s="604"/>
      <c r="D15" s="157" t="s">
        <v>602</v>
      </c>
      <c r="E15" s="124" t="s">
        <v>1087</v>
      </c>
      <c r="F15" s="311">
        <v>248583592.5</v>
      </c>
    </row>
    <row r="16" spans="2:6" x14ac:dyDescent="0.3">
      <c r="B16" s="601"/>
      <c r="C16" s="604"/>
      <c r="D16" s="157" t="s">
        <v>448</v>
      </c>
      <c r="E16" s="124" t="s">
        <v>1088</v>
      </c>
      <c r="F16" s="311">
        <v>307667302.24000001</v>
      </c>
    </row>
    <row r="17" spans="2:6" x14ac:dyDescent="0.3">
      <c r="B17" s="601"/>
      <c r="C17" s="604"/>
      <c r="D17" s="157" t="s">
        <v>598</v>
      </c>
      <c r="E17" s="124" t="s">
        <v>1089</v>
      </c>
      <c r="F17" s="311">
        <v>8126746.1900000004</v>
      </c>
    </row>
    <row r="18" spans="2:6" x14ac:dyDescent="0.3">
      <c r="B18" s="602"/>
      <c r="C18" s="605"/>
      <c r="D18" s="157" t="s">
        <v>758</v>
      </c>
      <c r="E18" s="124" t="s">
        <v>1090</v>
      </c>
      <c r="F18" s="311">
        <v>46437095.75</v>
      </c>
    </row>
  </sheetData>
  <mergeCells count="6">
    <mergeCell ref="B2:F2"/>
    <mergeCell ref="C8:D8"/>
    <mergeCell ref="B7:D7"/>
    <mergeCell ref="B8:B18"/>
    <mergeCell ref="C10:C18"/>
    <mergeCell ref="C9:D9"/>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drawing r:id="rId2"/>
  <legacyDrawing r:id="rId3"/>
  <controls>
    <mc:AlternateContent xmlns:mc="http://schemas.openxmlformats.org/markup-compatibility/2006">
      <mc:Choice Requires="x14">
        <control shapeId="24577" r:id="rId4" name="aguWaterMark">
          <controlPr defaultSize="0" disabled="1" autoLine="0" autoPict="0" r:id="rId5">
            <anchor moveWithCells="1">
              <from>
                <xdr:col>0</xdr:col>
                <xdr:colOff>0</xdr:colOff>
                <xdr:row>0</xdr:row>
                <xdr:rowOff>0</xdr:rowOff>
              </from>
              <to>
                <xdr:col>2</xdr:col>
                <xdr:colOff>495300</xdr:colOff>
                <xdr:row>1</xdr:row>
                <xdr:rowOff>106680</xdr:rowOff>
              </to>
            </anchor>
          </controlPr>
        </control>
      </mc:Choice>
      <mc:Fallback>
        <control shapeId="24577" r:id="rId4" name="aguWaterMark"/>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8038-7FDE-45AB-9F8F-B05EEE410031}">
  <sheetPr codeName="Sheet11">
    <tabColor theme="0" tint="-4.9989318521683403E-2"/>
  </sheetPr>
  <dimension ref="A1:D13"/>
  <sheetViews>
    <sheetView showGridLine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50.5546875" customWidth="1"/>
    <col min="3" max="3" width="7.5546875" customWidth="1"/>
    <col min="4" max="4" width="150.5546875" customWidth="1"/>
  </cols>
  <sheetData>
    <row r="1" spans="1:4" ht="10.199999999999999" customHeight="1" x14ac:dyDescent="0.3">
      <c r="A1" s="34"/>
    </row>
    <row r="2" spans="1:4" ht="27.75" customHeight="1" x14ac:dyDescent="0.3">
      <c r="B2" s="544" t="s">
        <v>950</v>
      </c>
      <c r="C2" s="544"/>
      <c r="D2" s="544"/>
    </row>
    <row r="3" spans="1:4" ht="14.4" customHeight="1" x14ac:dyDescent="0.3">
      <c r="B3" s="129" t="s">
        <v>1991</v>
      </c>
    </row>
    <row r="4" spans="1:4" ht="14.4" customHeight="1" x14ac:dyDescent="0.3">
      <c r="B4" s="120"/>
      <c r="C4" s="121"/>
      <c r="D4" s="86" t="s">
        <v>309</v>
      </c>
    </row>
    <row r="5" spans="1:4" ht="14.4" customHeight="1" x14ac:dyDescent="0.3">
      <c r="B5" s="123" t="s">
        <v>953</v>
      </c>
      <c r="C5" s="85" t="s">
        <v>124</v>
      </c>
      <c r="D5" s="85" t="s">
        <v>952</v>
      </c>
    </row>
    <row r="6" spans="1:4" ht="69" x14ac:dyDescent="0.3">
      <c r="B6" s="119" t="s">
        <v>759</v>
      </c>
      <c r="C6" s="85" t="s">
        <v>210</v>
      </c>
      <c r="D6" s="280" t="s">
        <v>5296</v>
      </c>
    </row>
    <row r="7" spans="1:4" ht="41.4" x14ac:dyDescent="0.3">
      <c r="B7" s="119" t="s">
        <v>760</v>
      </c>
      <c r="C7" s="85" t="s">
        <v>211</v>
      </c>
      <c r="D7" s="280" t="s">
        <v>5371</v>
      </c>
    </row>
    <row r="8" spans="1:4" ht="80.099999999999994" customHeight="1" x14ac:dyDescent="0.3"/>
    <row r="9" spans="1:4" ht="80.099999999999994" customHeight="1" x14ac:dyDescent="0.3"/>
    <row r="10" spans="1:4" ht="80.099999999999994" customHeight="1" x14ac:dyDescent="0.3"/>
    <row r="11" spans="1:4" ht="80.099999999999994" customHeight="1" x14ac:dyDescent="0.3"/>
    <row r="12" spans="1:4" ht="80.099999999999994" customHeight="1" x14ac:dyDescent="0.3"/>
    <row r="13" spans="1:4" ht="80.099999999999994" customHeight="1" x14ac:dyDescent="0.3"/>
  </sheetData>
  <mergeCells count="1">
    <mergeCell ref="B2:D2"/>
  </mergeCells>
  <conditionalFormatting sqref="D6:D7">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drawing r:id="rId2"/>
  <legacyDrawing r:id="rId3"/>
  <controls>
    <mc:AlternateContent xmlns:mc="http://schemas.openxmlformats.org/markup-compatibility/2006">
      <mc:Choice Requires="x14">
        <control shapeId="2560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25601" r:id="rId4" name="aguWaterMark"/>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C5E9-0F8F-4667-BBCA-AB4CF2EDC7D6}">
  <sheetPr codeName="Sheet13">
    <tabColor theme="0" tint="-4.9989318521683403E-2"/>
    <pageSetUpPr fitToPage="1"/>
  </sheetPr>
  <dimension ref="B1:D19"/>
  <sheetViews>
    <sheetView showGridLine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90" customWidth="1"/>
    <col min="3" max="3" width="7.5546875" customWidth="1"/>
    <col min="4" max="4" width="106.6640625" customWidth="1"/>
  </cols>
  <sheetData>
    <row r="1" spans="2:4" ht="10.199999999999999" customHeight="1" x14ac:dyDescent="0.3"/>
    <row r="2" spans="2:4" ht="27.9" customHeight="1" x14ac:dyDescent="0.3">
      <c r="B2" s="596" t="s">
        <v>948</v>
      </c>
      <c r="C2" s="596"/>
      <c r="D2" s="596"/>
    </row>
    <row r="3" spans="2:4" ht="14.4" customHeight="1" x14ac:dyDescent="0.3">
      <c r="B3" s="129" t="s">
        <v>1991</v>
      </c>
    </row>
    <row r="4" spans="2:4" ht="14.4" customHeight="1" x14ac:dyDescent="0.3">
      <c r="B4" s="120"/>
      <c r="C4" s="121"/>
      <c r="D4" s="86" t="s">
        <v>309</v>
      </c>
    </row>
    <row r="5" spans="2:4" ht="14.4" customHeight="1" x14ac:dyDescent="0.3">
      <c r="B5" s="123" t="s">
        <v>603</v>
      </c>
      <c r="C5" s="85" t="s">
        <v>124</v>
      </c>
      <c r="D5" s="85" t="s">
        <v>952</v>
      </c>
    </row>
    <row r="6" spans="2:4" ht="110.4" x14ac:dyDescent="0.3">
      <c r="B6" s="97" t="s">
        <v>604</v>
      </c>
      <c r="C6" s="85" t="s">
        <v>210</v>
      </c>
      <c r="D6" s="280" t="s">
        <v>5273</v>
      </c>
    </row>
    <row r="7" spans="2:4" ht="151.80000000000001" x14ac:dyDescent="0.3">
      <c r="B7" s="97" t="s">
        <v>605</v>
      </c>
      <c r="C7" s="85" t="s">
        <v>211</v>
      </c>
      <c r="D7" s="280" t="s">
        <v>5301</v>
      </c>
    </row>
    <row r="8" spans="2:4" x14ac:dyDescent="0.3">
      <c r="B8" s="97" t="s">
        <v>606</v>
      </c>
      <c r="C8" s="85" t="s">
        <v>212</v>
      </c>
      <c r="D8" s="279" t="s">
        <v>5274</v>
      </c>
    </row>
    <row r="9" spans="2:4" ht="124.2" x14ac:dyDescent="0.3">
      <c r="B9" s="97" t="s">
        <v>607</v>
      </c>
      <c r="C9" s="85" t="s">
        <v>231</v>
      </c>
      <c r="D9" s="280" t="s">
        <v>5275</v>
      </c>
    </row>
    <row r="10" spans="2:4" ht="124.2" x14ac:dyDescent="0.3">
      <c r="B10" s="97" t="s">
        <v>608</v>
      </c>
      <c r="C10" s="85" t="s">
        <v>232</v>
      </c>
      <c r="D10" s="280" t="s">
        <v>5302</v>
      </c>
    </row>
    <row r="11" spans="2:4" ht="82.8" x14ac:dyDescent="0.3">
      <c r="B11" s="97" t="s">
        <v>609</v>
      </c>
      <c r="C11" s="85" t="s">
        <v>271</v>
      </c>
      <c r="D11" s="280" t="s">
        <v>5303</v>
      </c>
    </row>
    <row r="12" spans="2:4" ht="27.6" x14ac:dyDescent="0.3">
      <c r="B12" s="97" t="s">
        <v>610</v>
      </c>
      <c r="C12" s="85" t="s">
        <v>272</v>
      </c>
      <c r="D12" s="280" t="s">
        <v>5276</v>
      </c>
    </row>
    <row r="13" spans="2:4" ht="21.6" x14ac:dyDescent="0.3">
      <c r="B13" s="97" t="s">
        <v>611</v>
      </c>
      <c r="C13" s="85" t="s">
        <v>299</v>
      </c>
      <c r="D13" s="280" t="s">
        <v>5277</v>
      </c>
    </row>
    <row r="14" spans="2:4" ht="207" x14ac:dyDescent="0.3">
      <c r="B14" s="247" t="s">
        <v>1982</v>
      </c>
      <c r="C14" s="188" t="s">
        <v>319</v>
      </c>
      <c r="D14" s="280" t="s">
        <v>5304</v>
      </c>
    </row>
    <row r="15" spans="2:4" x14ac:dyDescent="0.3">
      <c r="B15" s="21"/>
    </row>
    <row r="16" spans="2:4" x14ac:dyDescent="0.3">
      <c r="B16" s="30"/>
    </row>
    <row r="17" spans="2:2" x14ac:dyDescent="0.3">
      <c r="B17" s="30"/>
    </row>
    <row r="18" spans="2:2" x14ac:dyDescent="0.3">
      <c r="B18" s="21"/>
    </row>
    <row r="19" spans="2:2" x14ac:dyDescent="0.3">
      <c r="B19" s="21"/>
    </row>
  </sheetData>
  <mergeCells count="1">
    <mergeCell ref="B2:D2"/>
  </mergeCells>
  <conditionalFormatting sqref="D6:D14">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80"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2764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27649" r:id="rId4" name="aguWaterMark"/>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5EB3-3C27-44E2-9E40-107B3824FB72}">
  <sheetPr codeName="Sheet14">
    <tabColor theme="0" tint="-4.9989318521683403E-2"/>
  </sheetPr>
  <dimension ref="A1:L42"/>
  <sheetViews>
    <sheetView showGridLines="0" showRowColHeaders="0" zoomScaleNormal="10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10.33203125" customWidth="1"/>
    <col min="3" max="3" width="74.6640625" customWidth="1"/>
    <col min="4" max="4" width="7.5546875" style="1" customWidth="1"/>
    <col min="5" max="12" width="18.5546875" customWidth="1"/>
  </cols>
  <sheetData>
    <row r="1" spans="1:12" ht="10.199999999999999" customHeight="1" x14ac:dyDescent="0.3"/>
    <row r="2" spans="1:12" ht="27.9" customHeight="1" x14ac:dyDescent="0.3">
      <c r="B2" s="544" t="s">
        <v>927</v>
      </c>
      <c r="C2" s="544"/>
      <c r="D2" s="544"/>
      <c r="E2" s="544"/>
      <c r="F2" s="544"/>
      <c r="G2" s="544"/>
      <c r="H2" s="544"/>
      <c r="I2" s="544"/>
      <c r="J2" s="544"/>
      <c r="K2" s="544"/>
      <c r="L2" s="544"/>
    </row>
    <row r="3" spans="1:12" ht="14.4" customHeight="1" x14ac:dyDescent="0.3">
      <c r="A3" s="31"/>
      <c r="B3" s="129" t="s">
        <v>1991</v>
      </c>
    </row>
    <row r="4" spans="1:12" ht="15.6" x14ac:dyDescent="0.3">
      <c r="A4" s="31"/>
    </row>
    <row r="5" spans="1:12" ht="14.4" customHeight="1" x14ac:dyDescent="0.3">
      <c r="B5" s="120" t="s">
        <v>1102</v>
      </c>
      <c r="C5" s="155"/>
      <c r="D5" s="155"/>
      <c r="E5" s="560" t="s">
        <v>612</v>
      </c>
      <c r="F5" s="537"/>
      <c r="G5" s="537"/>
      <c r="H5" s="538"/>
      <c r="I5" s="560" t="s">
        <v>613</v>
      </c>
      <c r="J5" s="537"/>
      <c r="K5" s="537"/>
      <c r="L5" s="538"/>
    </row>
    <row r="6" spans="1:12" x14ac:dyDescent="0.3">
      <c r="B6" s="125"/>
      <c r="C6" s="98"/>
      <c r="D6" s="85" t="s">
        <v>124</v>
      </c>
      <c r="E6" s="141" t="s">
        <v>210</v>
      </c>
      <c r="F6" s="141" t="s">
        <v>211</v>
      </c>
      <c r="G6" s="141" t="s">
        <v>212</v>
      </c>
      <c r="H6" s="141" t="s">
        <v>231</v>
      </c>
      <c r="I6" s="141" t="s">
        <v>232</v>
      </c>
      <c r="J6" s="141" t="s">
        <v>271</v>
      </c>
      <c r="K6" s="141" t="s">
        <v>272</v>
      </c>
      <c r="L6" s="141" t="s">
        <v>299</v>
      </c>
    </row>
    <row r="7" spans="1:12" ht="14.4" customHeight="1" x14ac:dyDescent="0.3">
      <c r="B7" s="542" t="s">
        <v>614</v>
      </c>
      <c r="C7" s="543"/>
      <c r="D7" s="85" t="s">
        <v>1031</v>
      </c>
      <c r="E7" s="143" t="s">
        <v>213</v>
      </c>
      <c r="F7" s="143" t="s">
        <v>233</v>
      </c>
      <c r="G7" s="143" t="s">
        <v>234</v>
      </c>
      <c r="H7" s="143" t="s">
        <v>235</v>
      </c>
      <c r="I7" s="143" t="s">
        <v>213</v>
      </c>
      <c r="J7" s="143" t="s">
        <v>233</v>
      </c>
      <c r="K7" s="143" t="s">
        <v>234</v>
      </c>
      <c r="L7" s="143" t="s">
        <v>235</v>
      </c>
    </row>
    <row r="8" spans="1:12" ht="14.4" customHeight="1" x14ac:dyDescent="0.3">
      <c r="B8" s="608" t="s">
        <v>615</v>
      </c>
      <c r="C8" s="608"/>
      <c r="D8" s="85" t="s">
        <v>1032</v>
      </c>
      <c r="E8" s="313">
        <v>12</v>
      </c>
      <c r="F8" s="313">
        <v>12</v>
      </c>
      <c r="G8" s="313">
        <v>12</v>
      </c>
      <c r="H8" s="313">
        <v>12</v>
      </c>
      <c r="I8" s="313">
        <v>12</v>
      </c>
      <c r="J8" s="313">
        <v>12</v>
      </c>
      <c r="K8" s="313">
        <v>12</v>
      </c>
      <c r="L8" s="313">
        <v>12</v>
      </c>
    </row>
    <row r="9" spans="1:12" ht="14.4" customHeight="1" x14ac:dyDescent="0.3">
      <c r="B9" s="564" t="s">
        <v>616</v>
      </c>
      <c r="C9" s="607"/>
      <c r="D9" s="245"/>
      <c r="E9" s="314"/>
      <c r="F9" s="314"/>
      <c r="G9" s="314"/>
      <c r="H9" s="314"/>
      <c r="I9" s="314"/>
      <c r="J9" s="314"/>
      <c r="K9" s="314"/>
      <c r="L9" s="314"/>
    </row>
    <row r="10" spans="1:12" x14ac:dyDescent="0.3">
      <c r="B10" s="189"/>
      <c r="C10" s="93" t="s">
        <v>617</v>
      </c>
      <c r="D10" s="85">
        <v>1</v>
      </c>
      <c r="E10" s="315"/>
      <c r="F10" s="315"/>
      <c r="G10" s="315"/>
      <c r="H10" s="315"/>
      <c r="I10" s="313">
        <v>410177538.63990003</v>
      </c>
      <c r="J10" s="313">
        <v>391754295.99159998</v>
      </c>
      <c r="K10" s="313">
        <v>385460555.18309999</v>
      </c>
      <c r="L10" s="313">
        <v>386367696.31110001</v>
      </c>
    </row>
    <row r="11" spans="1:12" ht="14.4" customHeight="1" x14ac:dyDescent="0.3">
      <c r="B11" s="564" t="s">
        <v>618</v>
      </c>
      <c r="C11" s="607"/>
      <c r="D11" s="245"/>
      <c r="E11" s="314"/>
      <c r="F11" s="314"/>
      <c r="G11" s="314"/>
      <c r="H11" s="314"/>
      <c r="I11" s="314"/>
      <c r="J11" s="314"/>
      <c r="K11" s="314"/>
      <c r="L11" s="314"/>
    </row>
    <row r="12" spans="1:12" x14ac:dyDescent="0.3">
      <c r="B12" s="606"/>
      <c r="C12" s="93" t="s">
        <v>619</v>
      </c>
      <c r="D12" s="85">
        <v>2</v>
      </c>
      <c r="E12" s="313">
        <v>1210443268.9068</v>
      </c>
      <c r="F12" s="313">
        <v>1179289073.1681001</v>
      </c>
      <c r="G12" s="313">
        <v>1140268130.0616</v>
      </c>
      <c r="H12" s="313">
        <v>1112801295.3738</v>
      </c>
      <c r="I12" s="313">
        <v>59912933.497299999</v>
      </c>
      <c r="J12" s="313">
        <v>56137506.185199998</v>
      </c>
      <c r="K12" s="313">
        <v>52720655.528899997</v>
      </c>
      <c r="L12" s="313">
        <v>49283125.340800002</v>
      </c>
    </row>
    <row r="13" spans="1:12" x14ac:dyDescent="0.3">
      <c r="B13" s="606"/>
      <c r="C13" s="93" t="s">
        <v>620</v>
      </c>
      <c r="D13" s="85">
        <v>3</v>
      </c>
      <c r="E13" s="313">
        <v>395361717.46469998</v>
      </c>
      <c r="F13" s="313">
        <v>378609177.9095</v>
      </c>
      <c r="G13" s="313">
        <v>355966509.17979997</v>
      </c>
      <c r="H13" s="313">
        <v>340407079.91479999</v>
      </c>
      <c r="I13" s="313">
        <v>19768085.873300001</v>
      </c>
      <c r="J13" s="313">
        <v>18930458.895500001</v>
      </c>
      <c r="K13" s="313">
        <v>17798325.458999999</v>
      </c>
      <c r="L13" s="313">
        <v>17020353.9958</v>
      </c>
    </row>
    <row r="14" spans="1:12" x14ac:dyDescent="0.3">
      <c r="B14" s="606"/>
      <c r="C14" s="93" t="s">
        <v>621</v>
      </c>
      <c r="D14" s="85">
        <v>4</v>
      </c>
      <c r="E14" s="313">
        <v>88341376.597499996</v>
      </c>
      <c r="F14" s="313">
        <v>78837694.060100004</v>
      </c>
      <c r="G14" s="313">
        <v>70694634.713200003</v>
      </c>
      <c r="H14" s="313">
        <v>68125803.265599996</v>
      </c>
      <c r="I14" s="313">
        <v>10403774.156500001</v>
      </c>
      <c r="J14" s="313">
        <v>9257470.2477000002</v>
      </c>
      <c r="K14" s="313">
        <v>8285428.4924999997</v>
      </c>
      <c r="L14" s="313">
        <v>8005707.5955999997</v>
      </c>
    </row>
    <row r="15" spans="1:12" x14ac:dyDescent="0.3">
      <c r="B15" s="606"/>
      <c r="C15" s="93" t="s">
        <v>622</v>
      </c>
      <c r="D15" s="85">
        <v>5</v>
      </c>
      <c r="E15" s="313">
        <v>356213562.0104</v>
      </c>
      <c r="F15" s="313">
        <v>339902598.06309998</v>
      </c>
      <c r="G15" s="313">
        <v>340772131.09640002</v>
      </c>
      <c r="H15" s="313">
        <v>334183999.74970001</v>
      </c>
      <c r="I15" s="313">
        <v>145982057.88600001</v>
      </c>
      <c r="J15" s="313">
        <v>139121249.7798</v>
      </c>
      <c r="K15" s="313">
        <v>140252125.00029999</v>
      </c>
      <c r="L15" s="313">
        <v>137053420.17019999</v>
      </c>
    </row>
    <row r="16" spans="1:12" x14ac:dyDescent="0.3">
      <c r="B16" s="606"/>
      <c r="C16" s="93" t="s">
        <v>623</v>
      </c>
      <c r="D16" s="85">
        <v>6</v>
      </c>
      <c r="E16" s="313"/>
      <c r="F16" s="313"/>
      <c r="G16" s="313"/>
      <c r="H16" s="313"/>
      <c r="I16" s="313"/>
      <c r="J16" s="313"/>
      <c r="K16" s="313"/>
      <c r="L16" s="313"/>
    </row>
    <row r="17" spans="2:12" x14ac:dyDescent="0.3">
      <c r="B17" s="606"/>
      <c r="C17" s="93" t="s">
        <v>624</v>
      </c>
      <c r="D17" s="85">
        <v>7</v>
      </c>
      <c r="E17" s="313">
        <v>355319285.05430001</v>
      </c>
      <c r="F17" s="313">
        <v>339121284.7529</v>
      </c>
      <c r="G17" s="313">
        <v>340115274.39499998</v>
      </c>
      <c r="H17" s="313">
        <v>333527143.04830003</v>
      </c>
      <c r="I17" s="313">
        <v>145087780.93000001</v>
      </c>
      <c r="J17" s="313">
        <v>138339936.46959999</v>
      </c>
      <c r="K17" s="313">
        <v>139595268.29890001</v>
      </c>
      <c r="L17" s="313">
        <v>136396563.46880001</v>
      </c>
    </row>
    <row r="18" spans="2:12" x14ac:dyDescent="0.3">
      <c r="B18" s="606"/>
      <c r="C18" s="93" t="s">
        <v>625</v>
      </c>
      <c r="D18" s="85">
        <v>8</v>
      </c>
      <c r="E18" s="313">
        <v>894276.95600000001</v>
      </c>
      <c r="F18" s="313">
        <v>781313.31019999995</v>
      </c>
      <c r="G18" s="313">
        <v>656856.70140000002</v>
      </c>
      <c r="H18" s="313">
        <v>656856.70140000002</v>
      </c>
      <c r="I18" s="313">
        <v>894276.95600000001</v>
      </c>
      <c r="J18" s="313">
        <v>781313.31019999995</v>
      </c>
      <c r="K18" s="313">
        <v>656856.70140000002</v>
      </c>
      <c r="L18" s="313">
        <v>656856.70140000002</v>
      </c>
    </row>
    <row r="19" spans="2:12" x14ac:dyDescent="0.3">
      <c r="B19" s="606"/>
      <c r="C19" s="93" t="s">
        <v>626</v>
      </c>
      <c r="D19" s="85">
        <v>9</v>
      </c>
      <c r="E19" s="315"/>
      <c r="F19" s="315"/>
      <c r="G19" s="315"/>
      <c r="H19" s="315"/>
      <c r="I19" s="313"/>
      <c r="J19" s="313"/>
      <c r="K19" s="313"/>
      <c r="L19" s="313"/>
    </row>
    <row r="20" spans="2:12" x14ac:dyDescent="0.3">
      <c r="B20" s="606"/>
      <c r="C20" s="93" t="s">
        <v>627</v>
      </c>
      <c r="D20" s="85">
        <v>10</v>
      </c>
      <c r="E20" s="313">
        <v>151479053.44049999</v>
      </c>
      <c r="F20" s="313">
        <v>138148466.07730001</v>
      </c>
      <c r="G20" s="313">
        <v>129563643.4373</v>
      </c>
      <c r="H20" s="313">
        <v>120827857.09900001</v>
      </c>
      <c r="I20" s="313">
        <v>16172359.635600001</v>
      </c>
      <c r="J20" s="313">
        <v>14574524.321599999</v>
      </c>
      <c r="K20" s="313">
        <v>13834829.011</v>
      </c>
      <c r="L20" s="313">
        <v>12776449.5458</v>
      </c>
    </row>
    <row r="21" spans="2:12" x14ac:dyDescent="0.3">
      <c r="B21" s="606"/>
      <c r="C21" s="93" t="s">
        <v>628</v>
      </c>
      <c r="D21" s="85">
        <v>11</v>
      </c>
      <c r="E21" s="313"/>
      <c r="F21" s="313"/>
      <c r="G21" s="313"/>
      <c r="H21" s="313"/>
      <c r="I21" s="313"/>
      <c r="J21" s="313"/>
      <c r="K21" s="313"/>
      <c r="L21" s="313"/>
    </row>
    <row r="22" spans="2:12" x14ac:dyDescent="0.3">
      <c r="B22" s="606"/>
      <c r="C22" s="93" t="s">
        <v>629</v>
      </c>
      <c r="D22" s="85">
        <v>12</v>
      </c>
      <c r="E22" s="313"/>
      <c r="F22" s="313"/>
      <c r="G22" s="313"/>
      <c r="H22" s="313"/>
      <c r="I22" s="313"/>
      <c r="J22" s="313"/>
      <c r="K22" s="313"/>
      <c r="L22" s="313"/>
    </row>
    <row r="23" spans="2:12" x14ac:dyDescent="0.3">
      <c r="B23" s="606"/>
      <c r="C23" s="93" t="s">
        <v>630</v>
      </c>
      <c r="D23" s="85">
        <v>13</v>
      </c>
      <c r="E23" s="313">
        <v>151479053.44049999</v>
      </c>
      <c r="F23" s="313">
        <v>138148466.07730001</v>
      </c>
      <c r="G23" s="313">
        <v>129563643.4373</v>
      </c>
      <c r="H23" s="313">
        <v>120827857.09900001</v>
      </c>
      <c r="I23" s="313">
        <v>16172359.635600001</v>
      </c>
      <c r="J23" s="313">
        <v>14574524.321599999</v>
      </c>
      <c r="K23" s="313">
        <v>13834829.011</v>
      </c>
      <c r="L23" s="313">
        <v>12776449.5458</v>
      </c>
    </row>
    <row r="24" spans="2:12" x14ac:dyDescent="0.3">
      <c r="B24" s="606"/>
      <c r="C24" s="93" t="s">
        <v>631</v>
      </c>
      <c r="D24" s="85">
        <v>14</v>
      </c>
      <c r="E24" s="313">
        <v>15686.225</v>
      </c>
      <c r="F24" s="313">
        <v>16669.721699999998</v>
      </c>
      <c r="G24" s="313">
        <v>17619.721699999998</v>
      </c>
      <c r="H24" s="313">
        <v>18211.482499999998</v>
      </c>
      <c r="I24" s="313">
        <v>15686.225</v>
      </c>
      <c r="J24" s="313">
        <v>16669.721699999998</v>
      </c>
      <c r="K24" s="313">
        <v>17619.721699999998</v>
      </c>
      <c r="L24" s="313">
        <v>18211.482499999998</v>
      </c>
    </row>
    <row r="25" spans="2:12" x14ac:dyDescent="0.3">
      <c r="B25" s="606"/>
      <c r="C25" s="93" t="s">
        <v>632</v>
      </c>
      <c r="D25" s="85">
        <v>15</v>
      </c>
      <c r="E25" s="313">
        <v>22048328.389699999</v>
      </c>
      <c r="F25" s="313">
        <v>22683934.539999999</v>
      </c>
      <c r="G25" s="313">
        <v>22635570.2925</v>
      </c>
      <c r="H25" s="313">
        <v>22524399.8292</v>
      </c>
      <c r="I25" s="313">
        <v>1565381.0737999999</v>
      </c>
      <c r="J25" s="313">
        <v>1638326.3862000001</v>
      </c>
      <c r="K25" s="313">
        <v>1702078.892</v>
      </c>
      <c r="L25" s="313">
        <v>1784130.0781</v>
      </c>
    </row>
    <row r="26" spans="2:12" x14ac:dyDescent="0.3">
      <c r="B26" s="568"/>
      <c r="C26" s="93" t="s">
        <v>633</v>
      </c>
      <c r="D26" s="85">
        <v>16</v>
      </c>
      <c r="E26" s="315"/>
      <c r="F26" s="315"/>
      <c r="G26" s="315"/>
      <c r="H26" s="315"/>
      <c r="I26" s="313">
        <v>223648418.3177</v>
      </c>
      <c r="J26" s="313">
        <v>211488276.3944</v>
      </c>
      <c r="K26" s="313">
        <v>208527308.1539</v>
      </c>
      <c r="L26" s="313">
        <v>200915336.61750001</v>
      </c>
    </row>
    <row r="27" spans="2:12" ht="14.4" customHeight="1" x14ac:dyDescent="0.3">
      <c r="B27" s="564" t="s">
        <v>634</v>
      </c>
      <c r="C27" s="607"/>
      <c r="D27" s="245"/>
      <c r="E27" s="314"/>
      <c r="F27" s="314"/>
      <c r="G27" s="314"/>
      <c r="H27" s="314"/>
      <c r="I27" s="314"/>
      <c r="J27" s="314"/>
      <c r="K27" s="314"/>
      <c r="L27" s="314"/>
    </row>
    <row r="28" spans="2:12" x14ac:dyDescent="0.3">
      <c r="B28" s="606"/>
      <c r="C28" s="93" t="s">
        <v>635</v>
      </c>
      <c r="D28" s="85">
        <v>17</v>
      </c>
      <c r="E28" s="313"/>
      <c r="F28" s="313"/>
      <c r="G28" s="313"/>
      <c r="H28" s="313"/>
      <c r="I28" s="313"/>
      <c r="J28" s="313"/>
      <c r="K28" s="313"/>
      <c r="L28" s="313"/>
    </row>
    <row r="29" spans="2:12" x14ac:dyDescent="0.3">
      <c r="B29" s="606"/>
      <c r="C29" s="93" t="s">
        <v>636</v>
      </c>
      <c r="D29" s="85">
        <v>18</v>
      </c>
      <c r="E29" s="313">
        <v>32120659.029599998</v>
      </c>
      <c r="F29" s="313">
        <v>30038278.052900001</v>
      </c>
      <c r="G29" s="313">
        <v>30220116.637200002</v>
      </c>
      <c r="H29" s="313">
        <v>29733295.111499999</v>
      </c>
      <c r="I29" s="313">
        <v>15882072.776000001</v>
      </c>
      <c r="J29" s="313">
        <v>16552716.705399999</v>
      </c>
      <c r="K29" s="313">
        <v>16637281.605</v>
      </c>
      <c r="L29" s="313">
        <v>16400298.379699999</v>
      </c>
    </row>
    <row r="30" spans="2:12" x14ac:dyDescent="0.3">
      <c r="B30" s="606"/>
      <c r="C30" s="93" t="s">
        <v>637</v>
      </c>
      <c r="D30" s="85">
        <v>19</v>
      </c>
      <c r="E30" s="313">
        <v>15703568.1373</v>
      </c>
      <c r="F30" s="313">
        <v>15542254.8715</v>
      </c>
      <c r="G30" s="313">
        <v>15346307.5921</v>
      </c>
      <c r="H30" s="313">
        <v>15162962.8366</v>
      </c>
      <c r="I30" s="313">
        <v>3140713.6274999999</v>
      </c>
      <c r="J30" s="313">
        <v>3108450.9742999999</v>
      </c>
      <c r="K30" s="313">
        <v>3069261.5183999999</v>
      </c>
      <c r="L30" s="313">
        <v>3032592.5673000002</v>
      </c>
    </row>
    <row r="31" spans="2:12" ht="21.6" x14ac:dyDescent="0.3">
      <c r="B31" s="606"/>
      <c r="C31" s="93" t="s">
        <v>638</v>
      </c>
      <c r="D31" s="85" t="s">
        <v>1017</v>
      </c>
      <c r="E31" s="315"/>
      <c r="F31" s="315"/>
      <c r="G31" s="315"/>
      <c r="H31" s="315"/>
      <c r="I31" s="313"/>
      <c r="J31" s="313"/>
      <c r="K31" s="313"/>
      <c r="L31" s="313"/>
    </row>
    <row r="32" spans="2:12" x14ac:dyDescent="0.3">
      <c r="B32" s="606"/>
      <c r="C32" s="93" t="s">
        <v>639</v>
      </c>
      <c r="D32" s="85" t="s">
        <v>1091</v>
      </c>
      <c r="E32" s="315"/>
      <c r="F32" s="315"/>
      <c r="G32" s="315"/>
      <c r="H32" s="315"/>
      <c r="I32" s="313"/>
      <c r="J32" s="313"/>
      <c r="K32" s="313"/>
      <c r="L32" s="313"/>
    </row>
    <row r="33" spans="2:12" x14ac:dyDescent="0.3">
      <c r="B33" s="606"/>
      <c r="C33" s="93" t="s">
        <v>640</v>
      </c>
      <c r="D33" s="85">
        <v>20</v>
      </c>
      <c r="E33" s="313">
        <v>47824227.166900001</v>
      </c>
      <c r="F33" s="313">
        <v>45580532.924400002</v>
      </c>
      <c r="G33" s="313">
        <v>45566424.2293</v>
      </c>
      <c r="H33" s="313">
        <v>44896257.948100001</v>
      </c>
      <c r="I33" s="313">
        <v>19022786.403499998</v>
      </c>
      <c r="J33" s="313">
        <v>19661167.679699998</v>
      </c>
      <c r="K33" s="313">
        <v>19706543.123399999</v>
      </c>
      <c r="L33" s="313">
        <v>19432890.947099999</v>
      </c>
    </row>
    <row r="34" spans="2:12" x14ac:dyDescent="0.3">
      <c r="B34" s="606"/>
      <c r="C34" s="93" t="s">
        <v>641</v>
      </c>
      <c r="D34" s="85" t="s">
        <v>1053</v>
      </c>
      <c r="E34" s="313"/>
      <c r="F34" s="313"/>
      <c r="G34" s="313"/>
      <c r="H34" s="313"/>
      <c r="I34" s="313"/>
      <c r="J34" s="313"/>
      <c r="K34" s="313"/>
      <c r="L34" s="313"/>
    </row>
    <row r="35" spans="2:12" x14ac:dyDescent="0.3">
      <c r="B35" s="606"/>
      <c r="C35" s="93" t="s">
        <v>642</v>
      </c>
      <c r="D35" s="85" t="s">
        <v>1054</v>
      </c>
      <c r="E35" s="313"/>
      <c r="F35" s="313"/>
      <c r="G35" s="313"/>
      <c r="H35" s="313"/>
      <c r="I35" s="313"/>
      <c r="J35" s="313"/>
      <c r="K35" s="313"/>
      <c r="L35" s="313"/>
    </row>
    <row r="36" spans="2:12" x14ac:dyDescent="0.3">
      <c r="B36" s="568"/>
      <c r="C36" s="93" t="s">
        <v>643</v>
      </c>
      <c r="D36" s="85" t="s">
        <v>1055</v>
      </c>
      <c r="E36" s="313">
        <v>47824227.166900001</v>
      </c>
      <c r="F36" s="313">
        <v>45580532.924400002</v>
      </c>
      <c r="G36" s="313">
        <v>45566424.2293</v>
      </c>
      <c r="H36" s="313">
        <v>44896257.948100001</v>
      </c>
      <c r="I36" s="313">
        <v>19022786.403499998</v>
      </c>
      <c r="J36" s="313">
        <v>19661167.679699998</v>
      </c>
      <c r="K36" s="313">
        <v>19706543.123399999</v>
      </c>
      <c r="L36" s="313">
        <v>19432890.947099999</v>
      </c>
    </row>
    <row r="37" spans="2:12" ht="14.4" customHeight="1" x14ac:dyDescent="0.3">
      <c r="B37" s="564" t="s">
        <v>644</v>
      </c>
      <c r="C37" s="607"/>
      <c r="D37" s="245"/>
      <c r="E37" s="314"/>
      <c r="F37" s="314"/>
      <c r="G37" s="314"/>
      <c r="H37" s="314"/>
      <c r="I37" s="314"/>
      <c r="J37" s="314"/>
      <c r="K37" s="314"/>
      <c r="L37" s="314"/>
    </row>
    <row r="38" spans="2:12" x14ac:dyDescent="0.3">
      <c r="B38" s="606"/>
      <c r="C38" s="93" t="s">
        <v>645</v>
      </c>
      <c r="D38" s="85" t="s">
        <v>1092</v>
      </c>
      <c r="E38" s="315"/>
      <c r="F38" s="315"/>
      <c r="G38" s="315"/>
      <c r="H38" s="315"/>
      <c r="I38" s="313">
        <v>410177538.63990003</v>
      </c>
      <c r="J38" s="313">
        <v>391754295.99159998</v>
      </c>
      <c r="K38" s="313">
        <v>385460555.18309999</v>
      </c>
      <c r="L38" s="313">
        <v>386367696.31110001</v>
      </c>
    </row>
    <row r="39" spans="2:12" x14ac:dyDescent="0.3">
      <c r="B39" s="606"/>
      <c r="C39" s="93" t="s">
        <v>646</v>
      </c>
      <c r="D39" s="85">
        <v>22</v>
      </c>
      <c r="E39" s="315"/>
      <c r="F39" s="315"/>
      <c r="G39" s="315"/>
      <c r="H39" s="315"/>
      <c r="I39" s="313">
        <v>204625631.91420001</v>
      </c>
      <c r="J39" s="313">
        <v>191827108.7148</v>
      </c>
      <c r="K39" s="313">
        <v>188820765.03049999</v>
      </c>
      <c r="L39" s="313">
        <v>181482445.67050001</v>
      </c>
    </row>
    <row r="40" spans="2:12" x14ac:dyDescent="0.3">
      <c r="B40" s="568"/>
      <c r="C40" s="93" t="s">
        <v>647</v>
      </c>
      <c r="D40" s="85">
        <v>23</v>
      </c>
      <c r="E40" s="315"/>
      <c r="F40" s="315"/>
      <c r="G40" s="315"/>
      <c r="H40" s="315"/>
      <c r="I40" s="528">
        <v>2.0036</v>
      </c>
      <c r="J40" s="528">
        <v>2.0448</v>
      </c>
      <c r="K40" s="528">
        <v>2.0432000000000001</v>
      </c>
      <c r="L40" s="528">
        <v>2.1305999999999998</v>
      </c>
    </row>
    <row r="42" spans="2:12" x14ac:dyDescent="0.3">
      <c r="B42" s="21"/>
    </row>
  </sheetData>
  <mergeCells count="12">
    <mergeCell ref="B11:C11"/>
    <mergeCell ref="B7:C7"/>
    <mergeCell ref="B8:C8"/>
    <mergeCell ref="B2:L2"/>
    <mergeCell ref="E5:H5"/>
    <mergeCell ref="I5:L5"/>
    <mergeCell ref="B9:C9"/>
    <mergeCell ref="B38:B40"/>
    <mergeCell ref="B12:B26"/>
    <mergeCell ref="B28:B36"/>
    <mergeCell ref="B37:C37"/>
    <mergeCell ref="B27:C27"/>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28673" r:id="rId4" name="aguWaterMark">
          <controlPr defaultSize="0" disabled="1" autoLine="0" autoPict="0" r:id="rId5">
            <anchor moveWithCells="1">
              <from>
                <xdr:col>0</xdr:col>
                <xdr:colOff>0</xdr:colOff>
                <xdr:row>0</xdr:row>
                <xdr:rowOff>0</xdr:rowOff>
              </from>
              <to>
                <xdr:col>2</xdr:col>
                <xdr:colOff>411480</xdr:colOff>
                <xdr:row>1</xdr:row>
                <xdr:rowOff>106680</xdr:rowOff>
              </to>
            </anchor>
          </controlPr>
        </control>
      </mc:Choice>
      <mc:Fallback>
        <control shapeId="28673" r:id="rId4" name="aguWaterMark"/>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E3D3-66DA-4901-9047-1B19C75DC032}">
  <sheetPr codeName="Sheet4">
    <tabColor theme="0" tint="-4.9989318521683403E-2"/>
  </sheetPr>
  <dimension ref="B1:K45"/>
  <sheetViews>
    <sheetView showGridLines="0" showRowColHeaders="0" zoomScaleNormal="100" workbookViewId="0">
      <pane xSplit="6" ySplit="8" topLeftCell="G9"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5" max="5" width="104.109375" customWidth="1"/>
    <col min="6" max="6" width="7.5546875" style="61" customWidth="1"/>
    <col min="7" max="11" width="18.5546875" customWidth="1"/>
    <col min="12" max="12" width="16.88671875" customWidth="1"/>
    <col min="13" max="13" width="18.5546875" customWidth="1"/>
  </cols>
  <sheetData>
    <row r="1" spans="2:11" ht="10.199999999999999" customHeight="1" x14ac:dyDescent="0.3"/>
    <row r="2" spans="2:11" ht="27.9" customHeight="1" x14ac:dyDescent="0.3">
      <c r="B2" s="544" t="s">
        <v>928</v>
      </c>
      <c r="C2" s="544"/>
      <c r="D2" s="544"/>
      <c r="E2" s="544"/>
      <c r="F2" s="544"/>
      <c r="G2" s="544"/>
      <c r="H2" s="544"/>
      <c r="I2" s="544"/>
      <c r="J2" s="544"/>
      <c r="K2" s="544"/>
    </row>
    <row r="3" spans="2:11" ht="14.4" customHeight="1" x14ac:dyDescent="0.3">
      <c r="B3" s="129" t="s">
        <v>1991</v>
      </c>
      <c r="C3" s="129"/>
      <c r="D3" s="129"/>
    </row>
    <row r="4" spans="2:11" ht="14.4" customHeight="1" x14ac:dyDescent="0.3">
      <c r="B4" s="129"/>
      <c r="C4" s="129"/>
      <c r="D4" s="129"/>
      <c r="G4" s="609" t="s">
        <v>5213</v>
      </c>
      <c r="H4" s="610"/>
      <c r="I4" s="611" t="s">
        <v>5214</v>
      </c>
      <c r="J4" s="611"/>
      <c r="K4" s="611"/>
    </row>
    <row r="5" spans="2:11" ht="15.6" x14ac:dyDescent="0.3">
      <c r="B5" s="27"/>
      <c r="C5" s="27"/>
      <c r="D5" s="27"/>
    </row>
    <row r="6" spans="2:11" ht="15.75" customHeight="1" x14ac:dyDescent="0.3">
      <c r="B6" s="115"/>
      <c r="C6" s="116"/>
      <c r="D6" s="116"/>
      <c r="E6" s="127"/>
      <c r="F6" s="127"/>
      <c r="G6" s="560" t="s">
        <v>657</v>
      </c>
      <c r="H6" s="537"/>
      <c r="I6" s="537"/>
      <c r="J6" s="538"/>
      <c r="K6" s="612" t="s">
        <v>658</v>
      </c>
    </row>
    <row r="7" spans="2:11" ht="15" customHeight="1" x14ac:dyDescent="0.3">
      <c r="B7" s="125"/>
      <c r="C7" s="98"/>
      <c r="D7" s="98"/>
      <c r="E7" s="98"/>
      <c r="F7" s="126"/>
      <c r="G7" s="141" t="s">
        <v>659</v>
      </c>
      <c r="H7" s="141" t="s">
        <v>660</v>
      </c>
      <c r="I7" s="141" t="s">
        <v>661</v>
      </c>
      <c r="J7" s="141" t="s">
        <v>662</v>
      </c>
      <c r="K7" s="613"/>
    </row>
    <row r="8" spans="2:11" ht="15" customHeight="1" x14ac:dyDescent="0.3">
      <c r="B8" s="125" t="s">
        <v>656</v>
      </c>
      <c r="C8" s="98"/>
      <c r="D8" s="98"/>
      <c r="E8" s="152"/>
      <c r="F8" s="85" t="s">
        <v>124</v>
      </c>
      <c r="G8" s="143" t="s">
        <v>210</v>
      </c>
      <c r="H8" s="143" t="s">
        <v>211</v>
      </c>
      <c r="I8" s="143" t="s">
        <v>212</v>
      </c>
      <c r="J8" s="143" t="s">
        <v>231</v>
      </c>
      <c r="K8" s="143" t="s">
        <v>232</v>
      </c>
    </row>
    <row r="9" spans="2:11" ht="14.4" customHeight="1" x14ac:dyDescent="0.3">
      <c r="B9" s="564" t="s">
        <v>663</v>
      </c>
      <c r="C9" s="607"/>
      <c r="D9" s="607"/>
      <c r="E9" s="607"/>
      <c r="F9" s="245"/>
      <c r="G9" s="245"/>
      <c r="H9" s="245"/>
      <c r="I9" s="245"/>
      <c r="J9" s="245"/>
      <c r="K9" s="246"/>
    </row>
    <row r="10" spans="2:11" ht="14.4" customHeight="1" x14ac:dyDescent="0.3">
      <c r="B10" s="161"/>
      <c r="C10" s="567" t="s">
        <v>664</v>
      </c>
      <c r="D10" s="567"/>
      <c r="E10" s="543"/>
      <c r="F10" s="85">
        <v>1</v>
      </c>
      <c r="G10" s="316">
        <v>231524118.05000001</v>
      </c>
      <c r="H10" s="316">
        <v>48000</v>
      </c>
      <c r="I10" s="316"/>
      <c r="J10" s="316">
        <v>35000000</v>
      </c>
      <c r="K10" s="316">
        <v>266524118.05000001</v>
      </c>
    </row>
    <row r="11" spans="2:11" ht="14.4" customHeight="1" x14ac:dyDescent="0.3">
      <c r="B11" s="606"/>
      <c r="C11" s="614"/>
      <c r="D11" s="190"/>
      <c r="E11" s="184" t="s">
        <v>412</v>
      </c>
      <c r="F11" s="85">
        <v>2</v>
      </c>
      <c r="G11" s="316">
        <v>231524118.05000001</v>
      </c>
      <c r="H11" s="316">
        <v>48000</v>
      </c>
      <c r="I11" s="316"/>
      <c r="J11" s="316">
        <v>35000000</v>
      </c>
      <c r="K11" s="316">
        <v>266524118.05000001</v>
      </c>
    </row>
    <row r="12" spans="2:11" ht="14.4" customHeight="1" x14ac:dyDescent="0.3">
      <c r="B12" s="606"/>
      <c r="C12" s="615"/>
      <c r="D12" s="190"/>
      <c r="E12" s="184" t="s">
        <v>665</v>
      </c>
      <c r="F12" s="85">
        <v>3</v>
      </c>
      <c r="G12" s="317"/>
      <c r="H12" s="316"/>
      <c r="I12" s="316"/>
      <c r="J12" s="316"/>
      <c r="K12" s="316"/>
    </row>
    <row r="13" spans="2:11" ht="14.4" customHeight="1" x14ac:dyDescent="0.3">
      <c r="B13" s="606"/>
      <c r="C13" s="563" t="s">
        <v>666</v>
      </c>
      <c r="D13" s="563"/>
      <c r="E13" s="543"/>
      <c r="F13" s="85">
        <v>4</v>
      </c>
      <c r="G13" s="317"/>
      <c r="H13" s="316">
        <v>965449896.77999997</v>
      </c>
      <c r="I13" s="316">
        <v>324550406.97000003</v>
      </c>
      <c r="J13" s="316">
        <v>31751921.149999999</v>
      </c>
      <c r="K13" s="316">
        <v>1213815579.4760001</v>
      </c>
    </row>
    <row r="14" spans="2:11" ht="14.4" customHeight="1" x14ac:dyDescent="0.3">
      <c r="B14" s="606"/>
      <c r="C14" s="614"/>
      <c r="D14" s="190"/>
      <c r="E14" s="184" t="s">
        <v>620</v>
      </c>
      <c r="F14" s="85">
        <v>5</v>
      </c>
      <c r="G14" s="317"/>
      <c r="H14" s="316">
        <v>420732325.44</v>
      </c>
      <c r="I14" s="316">
        <v>535373.57999999996</v>
      </c>
      <c r="J14" s="316">
        <v>8605380.8200000003</v>
      </c>
      <c r="K14" s="316">
        <v>408809694.889</v>
      </c>
    </row>
    <row r="15" spans="2:11" ht="14.4" customHeight="1" x14ac:dyDescent="0.3">
      <c r="B15" s="606"/>
      <c r="C15" s="615"/>
      <c r="D15" s="190"/>
      <c r="E15" s="184" t="s">
        <v>621</v>
      </c>
      <c r="F15" s="85">
        <v>6</v>
      </c>
      <c r="G15" s="317"/>
      <c r="H15" s="316">
        <v>544717571.34000003</v>
      </c>
      <c r="I15" s="316">
        <v>324015033.38999999</v>
      </c>
      <c r="J15" s="316">
        <v>23146540.329999998</v>
      </c>
      <c r="K15" s="316">
        <v>805005884.58700001</v>
      </c>
    </row>
    <row r="16" spans="2:11" ht="14.4" customHeight="1" x14ac:dyDescent="0.3">
      <c r="B16" s="606"/>
      <c r="C16" s="563" t="s">
        <v>667</v>
      </c>
      <c r="D16" s="563"/>
      <c r="E16" s="543"/>
      <c r="F16" s="85">
        <v>7</v>
      </c>
      <c r="G16" s="317"/>
      <c r="H16" s="316">
        <v>693193464.61000001</v>
      </c>
      <c r="I16" s="316">
        <v>101130236.98999999</v>
      </c>
      <c r="J16" s="316">
        <v>263647682.22</v>
      </c>
      <c r="K16" s="316">
        <v>613940024.67499995</v>
      </c>
    </row>
    <row r="17" spans="2:11" ht="14.4" customHeight="1" x14ac:dyDescent="0.3">
      <c r="B17" s="606"/>
      <c r="C17" s="614"/>
      <c r="D17" s="190"/>
      <c r="E17" s="184" t="s">
        <v>668</v>
      </c>
      <c r="F17" s="85">
        <v>8</v>
      </c>
      <c r="G17" s="317"/>
      <c r="H17" s="316"/>
      <c r="I17" s="316"/>
      <c r="J17" s="316"/>
      <c r="K17" s="316"/>
    </row>
    <row r="18" spans="2:11" ht="14.4" customHeight="1" x14ac:dyDescent="0.3">
      <c r="B18" s="606"/>
      <c r="C18" s="615"/>
      <c r="D18" s="190"/>
      <c r="E18" s="184" t="s">
        <v>669</v>
      </c>
      <c r="F18" s="85">
        <v>9</v>
      </c>
      <c r="G18" s="317"/>
      <c r="H18" s="316">
        <v>693193464.61000001</v>
      </c>
      <c r="I18" s="316">
        <v>101130236.98999999</v>
      </c>
      <c r="J18" s="316">
        <v>263647682.22</v>
      </c>
      <c r="K18" s="316">
        <v>613940024.67499995</v>
      </c>
    </row>
    <row r="19" spans="2:11" ht="14.4" customHeight="1" x14ac:dyDescent="0.3">
      <c r="B19" s="606"/>
      <c r="C19" s="563" t="s">
        <v>670</v>
      </c>
      <c r="D19" s="563"/>
      <c r="E19" s="543"/>
      <c r="F19" s="85">
        <v>10</v>
      </c>
      <c r="G19" s="317"/>
      <c r="H19" s="316"/>
      <c r="I19" s="316"/>
      <c r="J19" s="316"/>
      <c r="K19" s="316"/>
    </row>
    <row r="20" spans="2:11" ht="14.4" customHeight="1" x14ac:dyDescent="0.3">
      <c r="B20" s="606"/>
      <c r="C20" s="563" t="s">
        <v>671</v>
      </c>
      <c r="D20" s="563"/>
      <c r="E20" s="543"/>
      <c r="F20" s="85">
        <v>11</v>
      </c>
      <c r="G20" s="316"/>
      <c r="H20" s="316">
        <v>20579240.93</v>
      </c>
      <c r="I20" s="316">
        <v>1100951</v>
      </c>
      <c r="J20" s="316">
        <v>3899553.59</v>
      </c>
      <c r="K20" s="316">
        <v>4450029.09</v>
      </c>
    </row>
    <row r="21" spans="2:11" ht="14.4" customHeight="1" x14ac:dyDescent="0.3">
      <c r="B21" s="606"/>
      <c r="C21" s="614"/>
      <c r="D21" s="190"/>
      <c r="E21" s="184" t="s">
        <v>672</v>
      </c>
      <c r="F21" s="85">
        <v>12</v>
      </c>
      <c r="G21" s="316"/>
      <c r="H21" s="317"/>
      <c r="I21" s="317"/>
      <c r="J21" s="317"/>
      <c r="K21" s="317"/>
    </row>
    <row r="22" spans="2:11" ht="14.4" customHeight="1" x14ac:dyDescent="0.3">
      <c r="B22" s="606"/>
      <c r="C22" s="615"/>
      <c r="D22" s="190"/>
      <c r="E22" s="184" t="s">
        <v>673</v>
      </c>
      <c r="F22" s="85">
        <v>13</v>
      </c>
      <c r="G22" s="317"/>
      <c r="H22" s="316">
        <v>20579240.93</v>
      </c>
      <c r="I22" s="316">
        <v>1100951</v>
      </c>
      <c r="J22" s="316">
        <v>3899553.59</v>
      </c>
      <c r="K22" s="316">
        <v>4450029.09</v>
      </c>
    </row>
    <row r="23" spans="2:11" ht="14.4" customHeight="1" x14ac:dyDescent="0.3">
      <c r="B23" s="606"/>
      <c r="C23" s="567" t="s">
        <v>674</v>
      </c>
      <c r="D23" s="567"/>
      <c r="E23" s="571"/>
      <c r="F23" s="188">
        <v>14</v>
      </c>
      <c r="G23" s="318"/>
      <c r="H23" s="318"/>
      <c r="I23" s="318"/>
      <c r="J23" s="318"/>
      <c r="K23" s="319">
        <v>2098729751.2909999</v>
      </c>
    </row>
    <row r="24" spans="2:11" ht="14.4" customHeight="1" x14ac:dyDescent="0.3">
      <c r="B24" s="564" t="s">
        <v>675</v>
      </c>
      <c r="C24" s="607"/>
      <c r="D24" s="607"/>
      <c r="E24" s="607"/>
      <c r="F24" s="245"/>
      <c r="G24" s="314"/>
      <c r="H24" s="314"/>
      <c r="I24" s="314"/>
      <c r="J24" s="314"/>
      <c r="K24" s="320"/>
    </row>
    <row r="25" spans="2:11" ht="14.4" customHeight="1" x14ac:dyDescent="0.3">
      <c r="B25" s="606"/>
      <c r="C25" s="563" t="s">
        <v>617</v>
      </c>
      <c r="D25" s="563"/>
      <c r="E25" s="543"/>
      <c r="F25" s="85">
        <v>15</v>
      </c>
      <c r="G25" s="317"/>
      <c r="H25" s="317"/>
      <c r="I25" s="317"/>
      <c r="J25" s="317"/>
      <c r="K25" s="316">
        <v>17145621.550000001</v>
      </c>
    </row>
    <row r="26" spans="2:11" ht="14.4" customHeight="1" x14ac:dyDescent="0.3">
      <c r="B26" s="606"/>
      <c r="C26" s="563" t="s">
        <v>1731</v>
      </c>
      <c r="D26" s="563"/>
      <c r="E26" s="543"/>
      <c r="F26" s="85" t="s">
        <v>1093</v>
      </c>
      <c r="G26" s="317"/>
      <c r="H26" s="316"/>
      <c r="I26" s="316"/>
      <c r="J26" s="316"/>
      <c r="K26" s="316"/>
    </row>
    <row r="27" spans="2:11" ht="14.4" customHeight="1" x14ac:dyDescent="0.3">
      <c r="B27" s="606"/>
      <c r="C27" s="563" t="s">
        <v>676</v>
      </c>
      <c r="D27" s="563"/>
      <c r="E27" s="543"/>
      <c r="F27" s="85">
        <v>16</v>
      </c>
      <c r="G27" s="317"/>
      <c r="H27" s="316"/>
      <c r="I27" s="316"/>
      <c r="J27" s="316"/>
      <c r="K27" s="316"/>
    </row>
    <row r="28" spans="2:11" ht="14.4" customHeight="1" x14ac:dyDescent="0.3">
      <c r="B28" s="606"/>
      <c r="C28" s="567" t="s">
        <v>677</v>
      </c>
      <c r="D28" s="567"/>
      <c r="E28" s="571"/>
      <c r="F28" s="85">
        <v>17</v>
      </c>
      <c r="G28" s="317"/>
      <c r="H28" s="316">
        <v>208616135.66999999</v>
      </c>
      <c r="I28" s="316">
        <v>168726048.27000001</v>
      </c>
      <c r="J28" s="316">
        <v>1778620008.6800001</v>
      </c>
      <c r="K28" s="316">
        <v>1676196330.3710999</v>
      </c>
    </row>
    <row r="29" spans="2:11" ht="14.4" customHeight="1" x14ac:dyDescent="0.3">
      <c r="B29" s="606"/>
      <c r="C29" s="163"/>
      <c r="D29" s="567" t="s">
        <v>678</v>
      </c>
      <c r="E29" s="567"/>
      <c r="F29" s="85">
        <v>18</v>
      </c>
      <c r="G29" s="317"/>
      <c r="H29" s="316"/>
      <c r="I29" s="316"/>
      <c r="J29" s="316"/>
      <c r="K29" s="316"/>
    </row>
    <row r="30" spans="2:11" ht="14.4" customHeight="1" x14ac:dyDescent="0.3">
      <c r="B30" s="606"/>
      <c r="C30" s="163"/>
      <c r="D30" s="567" t="s">
        <v>679</v>
      </c>
      <c r="E30" s="567"/>
      <c r="F30" s="85">
        <v>19</v>
      </c>
      <c r="G30" s="317"/>
      <c r="H30" s="316">
        <v>22798852.059999999</v>
      </c>
      <c r="I30" s="316">
        <v>14119884.34</v>
      </c>
      <c r="J30" s="316">
        <v>77966753.319999993</v>
      </c>
      <c r="K30" s="316">
        <v>87306580.695999995</v>
      </c>
    </row>
    <row r="31" spans="2:11" ht="14.4" customHeight="1" x14ac:dyDescent="0.3">
      <c r="B31" s="606"/>
      <c r="C31" s="163"/>
      <c r="D31" s="567" t="s">
        <v>680</v>
      </c>
      <c r="E31" s="567"/>
      <c r="F31" s="85">
        <v>20</v>
      </c>
      <c r="G31" s="317"/>
      <c r="H31" s="316">
        <v>160801177.77000001</v>
      </c>
      <c r="I31" s="316">
        <v>140938558.19</v>
      </c>
      <c r="J31" s="316">
        <v>957026178.35000002</v>
      </c>
      <c r="K31" s="316">
        <v>1577864310.8496001</v>
      </c>
    </row>
    <row r="32" spans="2:11" ht="14.4" customHeight="1" x14ac:dyDescent="0.3">
      <c r="B32" s="606"/>
      <c r="C32" s="163"/>
      <c r="D32" s="163"/>
      <c r="E32" s="184" t="s">
        <v>681</v>
      </c>
      <c r="F32" s="85">
        <v>21</v>
      </c>
      <c r="G32" s="317"/>
      <c r="H32" s="316">
        <v>7470066.9900000002</v>
      </c>
      <c r="I32" s="316">
        <v>6418517.2599999998</v>
      </c>
      <c r="J32" s="316">
        <v>103027644.78</v>
      </c>
      <c r="K32" s="316">
        <v>706236481.45130002</v>
      </c>
    </row>
    <row r="33" spans="2:11" ht="14.4" customHeight="1" x14ac:dyDescent="0.3">
      <c r="B33" s="606"/>
      <c r="C33" s="163"/>
      <c r="D33" s="567" t="s">
        <v>682</v>
      </c>
      <c r="E33" s="567"/>
      <c r="F33" s="85">
        <v>22</v>
      </c>
      <c r="G33" s="317"/>
      <c r="H33" s="316">
        <v>23706567.309999999</v>
      </c>
      <c r="I33" s="316">
        <v>11458477.859999999</v>
      </c>
      <c r="J33" s="316">
        <v>732725776.27999997</v>
      </c>
      <c r="K33" s="316"/>
    </row>
    <row r="34" spans="2:11" ht="14.4" customHeight="1" x14ac:dyDescent="0.3">
      <c r="B34" s="606"/>
      <c r="C34" s="163"/>
      <c r="D34" s="163"/>
      <c r="E34" s="184" t="s">
        <v>681</v>
      </c>
      <c r="F34" s="85">
        <v>23</v>
      </c>
      <c r="G34" s="317"/>
      <c r="H34" s="316">
        <v>23568412.699999999</v>
      </c>
      <c r="I34" s="316">
        <v>11425625.08</v>
      </c>
      <c r="J34" s="316">
        <v>730751603.57000005</v>
      </c>
      <c r="K34" s="316"/>
    </row>
    <row r="35" spans="2:11" ht="14.4" customHeight="1" x14ac:dyDescent="0.3">
      <c r="B35" s="606"/>
      <c r="C35" s="163"/>
      <c r="D35" s="567" t="s">
        <v>683</v>
      </c>
      <c r="E35" s="567"/>
      <c r="F35" s="85">
        <v>24</v>
      </c>
      <c r="G35" s="317"/>
      <c r="H35" s="316">
        <v>1309538.53</v>
      </c>
      <c r="I35" s="316">
        <v>2209127.88</v>
      </c>
      <c r="J35" s="316">
        <v>10901300.73</v>
      </c>
      <c r="K35" s="316">
        <v>11025438.8255</v>
      </c>
    </row>
    <row r="36" spans="2:11" ht="14.4" customHeight="1" x14ac:dyDescent="0.3">
      <c r="B36" s="606"/>
      <c r="C36" s="567" t="s">
        <v>684</v>
      </c>
      <c r="D36" s="567"/>
      <c r="E36" s="571"/>
      <c r="F36" s="85">
        <v>25</v>
      </c>
      <c r="G36" s="317"/>
      <c r="H36" s="316"/>
      <c r="I36" s="316"/>
      <c r="J36" s="316"/>
      <c r="K36" s="316"/>
    </row>
    <row r="37" spans="2:11" ht="14.4" customHeight="1" x14ac:dyDescent="0.3">
      <c r="B37" s="606"/>
      <c r="C37" s="567" t="s">
        <v>685</v>
      </c>
      <c r="D37" s="567"/>
      <c r="E37" s="571"/>
      <c r="F37" s="85">
        <v>26</v>
      </c>
      <c r="G37" s="316"/>
      <c r="H37" s="316">
        <v>31404671.469999999</v>
      </c>
      <c r="I37" s="316">
        <v>1398766.91</v>
      </c>
      <c r="J37" s="316">
        <v>37442730.579999998</v>
      </c>
      <c r="K37" s="316">
        <v>51260726.960000001</v>
      </c>
    </row>
    <row r="38" spans="2:11" ht="14.4" customHeight="1" x14ac:dyDescent="0.3">
      <c r="B38" s="606"/>
      <c r="C38" s="163"/>
      <c r="D38" s="567" t="s">
        <v>686</v>
      </c>
      <c r="E38" s="567"/>
      <c r="F38" s="85">
        <v>27</v>
      </c>
      <c r="G38" s="317"/>
      <c r="H38" s="317"/>
      <c r="I38" s="317"/>
      <c r="J38" s="316"/>
      <c r="K38" s="316"/>
    </row>
    <row r="39" spans="2:11" ht="14.4" customHeight="1" x14ac:dyDescent="0.3">
      <c r="B39" s="606"/>
      <c r="C39" s="163"/>
      <c r="D39" s="567" t="s">
        <v>687</v>
      </c>
      <c r="E39" s="567"/>
      <c r="F39" s="85">
        <v>28</v>
      </c>
      <c r="G39" s="317"/>
      <c r="H39" s="316"/>
      <c r="I39" s="316"/>
      <c r="J39" s="316"/>
      <c r="K39" s="316"/>
    </row>
    <row r="40" spans="2:11" ht="14.4" customHeight="1" x14ac:dyDescent="0.3">
      <c r="B40" s="606"/>
      <c r="C40" s="163"/>
      <c r="D40" s="567" t="s">
        <v>883</v>
      </c>
      <c r="E40" s="567"/>
      <c r="F40" s="85">
        <v>29</v>
      </c>
      <c r="G40" s="317"/>
      <c r="H40" s="321"/>
      <c r="I40" s="317"/>
      <c r="J40" s="317"/>
      <c r="K40" s="316"/>
    </row>
    <row r="41" spans="2:11" ht="14.4" customHeight="1" x14ac:dyDescent="0.3">
      <c r="B41" s="606"/>
      <c r="C41" s="163"/>
      <c r="D41" s="567" t="s">
        <v>688</v>
      </c>
      <c r="E41" s="567"/>
      <c r="F41" s="85">
        <v>30</v>
      </c>
      <c r="G41" s="317"/>
      <c r="H41" s="321">
        <v>3680642.04</v>
      </c>
      <c r="I41" s="317"/>
      <c r="J41" s="317"/>
      <c r="K41" s="316">
        <v>3680642.04</v>
      </c>
    </row>
    <row r="42" spans="2:11" ht="14.4" customHeight="1" x14ac:dyDescent="0.3">
      <c r="B42" s="606"/>
      <c r="C42" s="163"/>
      <c r="D42" s="567" t="s">
        <v>689</v>
      </c>
      <c r="E42" s="567"/>
      <c r="F42" s="85">
        <v>31</v>
      </c>
      <c r="G42" s="317"/>
      <c r="H42" s="316">
        <v>27724029.43</v>
      </c>
      <c r="I42" s="316">
        <v>1398766.91</v>
      </c>
      <c r="J42" s="316">
        <v>37442730.579999998</v>
      </c>
      <c r="K42" s="316">
        <v>47580084.920000002</v>
      </c>
    </row>
    <row r="43" spans="2:11" ht="14.4" customHeight="1" x14ac:dyDescent="0.3">
      <c r="B43" s="606"/>
      <c r="C43" s="567" t="s">
        <v>690</v>
      </c>
      <c r="D43" s="567"/>
      <c r="E43" s="571"/>
      <c r="F43" s="85">
        <v>32</v>
      </c>
      <c r="G43" s="317"/>
      <c r="H43" s="316">
        <v>49912060.18</v>
      </c>
      <c r="I43" s="316">
        <v>54480867.670000002</v>
      </c>
      <c r="J43" s="316">
        <v>97124544.680000007</v>
      </c>
      <c r="K43" s="316">
        <v>10320890.448999999</v>
      </c>
    </row>
    <row r="44" spans="2:11" ht="14.4" customHeight="1" x14ac:dyDescent="0.3">
      <c r="B44" s="568"/>
      <c r="C44" s="565" t="s">
        <v>691</v>
      </c>
      <c r="D44" s="565"/>
      <c r="E44" s="566"/>
      <c r="F44" s="85">
        <v>33</v>
      </c>
      <c r="G44" s="317"/>
      <c r="H44" s="317"/>
      <c r="I44" s="317"/>
      <c r="J44" s="317"/>
      <c r="K44" s="316">
        <v>1754923569.3301001</v>
      </c>
    </row>
    <row r="45" spans="2:11" ht="14.4" customHeight="1" x14ac:dyDescent="0.3">
      <c r="B45" s="573" t="s">
        <v>692</v>
      </c>
      <c r="C45" s="565"/>
      <c r="D45" s="565"/>
      <c r="E45" s="566"/>
      <c r="F45" s="85">
        <v>34</v>
      </c>
      <c r="G45" s="317"/>
      <c r="H45" s="317"/>
      <c r="I45" s="317"/>
      <c r="J45" s="317"/>
      <c r="K45" s="329">
        <v>1.1959</v>
      </c>
    </row>
  </sheetData>
  <mergeCells count="38">
    <mergeCell ref="B45:E45"/>
    <mergeCell ref="D33:E33"/>
    <mergeCell ref="D35:E35"/>
    <mergeCell ref="C36:E36"/>
    <mergeCell ref="C37:E37"/>
    <mergeCell ref="D38:E38"/>
    <mergeCell ref="D39:E39"/>
    <mergeCell ref="D40:E40"/>
    <mergeCell ref="D41:E41"/>
    <mergeCell ref="D42:E42"/>
    <mergeCell ref="C43:E43"/>
    <mergeCell ref="C44:E44"/>
    <mergeCell ref="B24:E24"/>
    <mergeCell ref="B25:B44"/>
    <mergeCell ref="C25:E25"/>
    <mergeCell ref="C26:E26"/>
    <mergeCell ref="C27:E27"/>
    <mergeCell ref="C28:E28"/>
    <mergeCell ref="D29:E29"/>
    <mergeCell ref="D30:E30"/>
    <mergeCell ref="D31:E31"/>
    <mergeCell ref="C10:E10"/>
    <mergeCell ref="B11:B23"/>
    <mergeCell ref="C11:C12"/>
    <mergeCell ref="C13:E13"/>
    <mergeCell ref="C14:C15"/>
    <mergeCell ref="C16:E16"/>
    <mergeCell ref="C17:C18"/>
    <mergeCell ref="C19:E19"/>
    <mergeCell ref="C20:E20"/>
    <mergeCell ref="C21:C22"/>
    <mergeCell ref="C23:E23"/>
    <mergeCell ref="B9:E9"/>
    <mergeCell ref="B2:K2"/>
    <mergeCell ref="G4:H4"/>
    <mergeCell ref="I4:K4"/>
    <mergeCell ref="G6:J6"/>
    <mergeCell ref="K6:K7"/>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168961" r:id="rId4" name="aguWaterMark">
          <controlPr defaultSize="0" disabled="1" autoLine="0" autoPict="0" r:id="rId5">
            <anchor moveWithCells="1">
              <from>
                <xdr:col>0</xdr:col>
                <xdr:colOff>0</xdr:colOff>
                <xdr:row>0</xdr:row>
                <xdr:rowOff>0</xdr:rowOff>
              </from>
              <to>
                <xdr:col>2</xdr:col>
                <xdr:colOff>487680</xdr:colOff>
                <xdr:row>1</xdr:row>
                <xdr:rowOff>106680</xdr:rowOff>
              </to>
            </anchor>
          </controlPr>
        </control>
      </mc:Choice>
      <mc:Fallback>
        <control shapeId="168961" r:id="rId4" name="aguWaterMark"/>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7371-025C-4B8A-A6D9-B4409C93FD19}">
  <sheetPr codeName="Sheet12">
    <tabColor theme="0" tint="-4.9989318521683403E-2"/>
  </sheetPr>
  <dimension ref="B1:K45"/>
  <sheetViews>
    <sheetView showGridLines="0" showRowColHeaders="0" zoomScaleNormal="100" workbookViewId="0">
      <pane xSplit="6" ySplit="8" topLeftCell="G9"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5" max="5" width="104.109375" customWidth="1"/>
    <col min="6" max="6" width="7.5546875" style="61" customWidth="1"/>
    <col min="7" max="11" width="18.5546875" customWidth="1"/>
    <col min="12" max="12" width="16.88671875" customWidth="1"/>
    <col min="13" max="13" width="18.5546875" customWidth="1"/>
  </cols>
  <sheetData>
    <row r="1" spans="2:11" ht="10.199999999999999" customHeight="1" x14ac:dyDescent="0.3"/>
    <row r="2" spans="2:11" ht="27.9" customHeight="1" x14ac:dyDescent="0.3">
      <c r="B2" s="544" t="s">
        <v>928</v>
      </c>
      <c r="C2" s="544"/>
      <c r="D2" s="544"/>
      <c r="E2" s="544"/>
      <c r="F2" s="544"/>
      <c r="G2" s="544"/>
      <c r="H2" s="544"/>
      <c r="I2" s="544"/>
      <c r="J2" s="544"/>
      <c r="K2" s="544"/>
    </row>
    <row r="3" spans="2:11" ht="14.4" customHeight="1" x14ac:dyDescent="0.3">
      <c r="B3" s="129" t="s">
        <v>1991</v>
      </c>
      <c r="C3" s="129"/>
      <c r="D3" s="129"/>
    </row>
    <row r="4" spans="2:11" ht="14.4" customHeight="1" x14ac:dyDescent="0.3">
      <c r="B4" s="129"/>
      <c r="C4" s="129"/>
      <c r="D4" s="129"/>
      <c r="G4" s="609" t="s">
        <v>5213</v>
      </c>
      <c r="H4" s="610"/>
      <c r="I4" s="611" t="s">
        <v>5217</v>
      </c>
      <c r="J4" s="611"/>
      <c r="K4" s="611"/>
    </row>
    <row r="5" spans="2:11" ht="15.6" x14ac:dyDescent="0.3">
      <c r="B5" s="27"/>
      <c r="C5" s="27"/>
      <c r="D5" s="27"/>
    </row>
    <row r="6" spans="2:11" ht="15.75" customHeight="1" x14ac:dyDescent="0.3">
      <c r="B6" s="115"/>
      <c r="C6" s="116"/>
      <c r="D6" s="116"/>
      <c r="E6" s="127"/>
      <c r="F6" s="127"/>
      <c r="G6" s="560" t="s">
        <v>657</v>
      </c>
      <c r="H6" s="537"/>
      <c r="I6" s="537"/>
      <c r="J6" s="538"/>
      <c r="K6" s="612" t="s">
        <v>658</v>
      </c>
    </row>
    <row r="7" spans="2:11" ht="15" customHeight="1" x14ac:dyDescent="0.3">
      <c r="B7" s="125"/>
      <c r="C7" s="98"/>
      <c r="D7" s="98"/>
      <c r="E7" s="98"/>
      <c r="F7" s="126"/>
      <c r="G7" s="141" t="s">
        <v>659</v>
      </c>
      <c r="H7" s="141" t="s">
        <v>660</v>
      </c>
      <c r="I7" s="141" t="s">
        <v>661</v>
      </c>
      <c r="J7" s="141" t="s">
        <v>662</v>
      </c>
      <c r="K7" s="613"/>
    </row>
    <row r="8" spans="2:11" ht="15" customHeight="1" x14ac:dyDescent="0.3">
      <c r="B8" s="125" t="s">
        <v>656</v>
      </c>
      <c r="C8" s="98"/>
      <c r="D8" s="98"/>
      <c r="E8" s="152"/>
      <c r="F8" s="85" t="s">
        <v>124</v>
      </c>
      <c r="G8" s="143" t="s">
        <v>210</v>
      </c>
      <c r="H8" s="143" t="s">
        <v>211</v>
      </c>
      <c r="I8" s="143" t="s">
        <v>212</v>
      </c>
      <c r="J8" s="143" t="s">
        <v>231</v>
      </c>
      <c r="K8" s="143" t="s">
        <v>232</v>
      </c>
    </row>
    <row r="9" spans="2:11" ht="14.4" customHeight="1" x14ac:dyDescent="0.3">
      <c r="B9" s="564" t="s">
        <v>663</v>
      </c>
      <c r="C9" s="607"/>
      <c r="D9" s="607"/>
      <c r="E9" s="607"/>
      <c r="F9" s="245"/>
      <c r="G9" s="245"/>
      <c r="H9" s="245"/>
      <c r="I9" s="245"/>
      <c r="J9" s="245"/>
      <c r="K9" s="246"/>
    </row>
    <row r="10" spans="2:11" ht="14.4" customHeight="1" x14ac:dyDescent="0.3">
      <c r="B10" s="161"/>
      <c r="C10" s="567" t="s">
        <v>664</v>
      </c>
      <c r="D10" s="567"/>
      <c r="E10" s="543"/>
      <c r="F10" s="85">
        <v>1</v>
      </c>
      <c r="G10" s="316">
        <v>221770782</v>
      </c>
      <c r="H10" s="316">
        <v>248421.37</v>
      </c>
      <c r="I10" s="316"/>
      <c r="J10" s="316">
        <v>35000000</v>
      </c>
      <c r="K10" s="316">
        <v>256770782</v>
      </c>
    </row>
    <row r="11" spans="2:11" ht="14.4" customHeight="1" x14ac:dyDescent="0.3">
      <c r="B11" s="606"/>
      <c r="C11" s="614"/>
      <c r="D11" s="190"/>
      <c r="E11" s="184" t="s">
        <v>412</v>
      </c>
      <c r="F11" s="85">
        <v>2</v>
      </c>
      <c r="G11" s="316">
        <v>221770782</v>
      </c>
      <c r="H11" s="316">
        <v>248421.37</v>
      </c>
      <c r="I11" s="316"/>
      <c r="J11" s="316">
        <v>35000000</v>
      </c>
      <c r="K11" s="316">
        <v>256770782</v>
      </c>
    </row>
    <row r="12" spans="2:11" ht="14.4" customHeight="1" x14ac:dyDescent="0.3">
      <c r="B12" s="606"/>
      <c r="C12" s="615"/>
      <c r="D12" s="190"/>
      <c r="E12" s="184" t="s">
        <v>665</v>
      </c>
      <c r="F12" s="85">
        <v>3</v>
      </c>
      <c r="G12" s="317"/>
      <c r="H12" s="316"/>
      <c r="I12" s="316"/>
      <c r="J12" s="316"/>
      <c r="K12" s="316"/>
    </row>
    <row r="13" spans="2:11" ht="14.4" customHeight="1" x14ac:dyDescent="0.3">
      <c r="B13" s="606"/>
      <c r="C13" s="563" t="s">
        <v>666</v>
      </c>
      <c r="D13" s="563"/>
      <c r="E13" s="543"/>
      <c r="F13" s="85">
        <v>4</v>
      </c>
      <c r="G13" s="317"/>
      <c r="H13" s="316">
        <v>968045349.03999996</v>
      </c>
      <c r="I13" s="316">
        <v>277527323.99000001</v>
      </c>
      <c r="J13" s="316">
        <v>25755240.530000001</v>
      </c>
      <c r="K13" s="316">
        <v>1167947677.0035</v>
      </c>
    </row>
    <row r="14" spans="2:11" ht="14.4" customHeight="1" x14ac:dyDescent="0.3">
      <c r="B14" s="606"/>
      <c r="C14" s="614"/>
      <c r="D14" s="190"/>
      <c r="E14" s="184" t="s">
        <v>620</v>
      </c>
      <c r="F14" s="85">
        <v>5</v>
      </c>
      <c r="G14" s="317"/>
      <c r="H14" s="316">
        <v>422934643.85000002</v>
      </c>
      <c r="I14" s="316">
        <v>605971.07999999996</v>
      </c>
      <c r="J14" s="316">
        <v>8477160.3100000005</v>
      </c>
      <c r="K14" s="316">
        <v>410840744.49349999</v>
      </c>
    </row>
    <row r="15" spans="2:11" ht="14.4" customHeight="1" x14ac:dyDescent="0.3">
      <c r="B15" s="606"/>
      <c r="C15" s="615"/>
      <c r="D15" s="190"/>
      <c r="E15" s="184" t="s">
        <v>621</v>
      </c>
      <c r="F15" s="85">
        <v>6</v>
      </c>
      <c r="G15" s="317"/>
      <c r="H15" s="316">
        <v>545110705.19000006</v>
      </c>
      <c r="I15" s="316">
        <v>276921352.91000003</v>
      </c>
      <c r="J15" s="316">
        <v>17278080.219999999</v>
      </c>
      <c r="K15" s="316">
        <v>757106932.50999999</v>
      </c>
    </row>
    <row r="16" spans="2:11" ht="14.4" customHeight="1" x14ac:dyDescent="0.3">
      <c r="B16" s="606"/>
      <c r="C16" s="563" t="s">
        <v>667</v>
      </c>
      <c r="D16" s="563"/>
      <c r="E16" s="543"/>
      <c r="F16" s="85">
        <v>7</v>
      </c>
      <c r="G16" s="317"/>
      <c r="H16" s="316">
        <v>607910438.70000005</v>
      </c>
      <c r="I16" s="316">
        <v>73556238.680000007</v>
      </c>
      <c r="J16" s="316">
        <v>259733566.09999999</v>
      </c>
      <c r="K16" s="316">
        <v>570351526.20000005</v>
      </c>
    </row>
    <row r="17" spans="2:11" ht="14.4" customHeight="1" x14ac:dyDescent="0.3">
      <c r="B17" s="606"/>
      <c r="C17" s="614"/>
      <c r="D17" s="190"/>
      <c r="E17" s="184" t="s">
        <v>668</v>
      </c>
      <c r="F17" s="85">
        <v>8</v>
      </c>
      <c r="G17" s="317"/>
      <c r="H17" s="316"/>
      <c r="I17" s="316"/>
      <c r="J17" s="316"/>
      <c r="K17" s="316"/>
    </row>
    <row r="18" spans="2:11" ht="14.4" customHeight="1" x14ac:dyDescent="0.3">
      <c r="B18" s="606"/>
      <c r="C18" s="615"/>
      <c r="D18" s="190"/>
      <c r="E18" s="184" t="s">
        <v>669</v>
      </c>
      <c r="F18" s="85">
        <v>9</v>
      </c>
      <c r="G18" s="317"/>
      <c r="H18" s="316">
        <v>607910438.70000005</v>
      </c>
      <c r="I18" s="316">
        <v>73556238.680000007</v>
      </c>
      <c r="J18" s="316">
        <v>259733566.09999999</v>
      </c>
      <c r="K18" s="316">
        <v>570351526.20000005</v>
      </c>
    </row>
    <row r="19" spans="2:11" ht="14.4" customHeight="1" x14ac:dyDescent="0.3">
      <c r="B19" s="606"/>
      <c r="C19" s="563" t="s">
        <v>670</v>
      </c>
      <c r="D19" s="563"/>
      <c r="E19" s="543"/>
      <c r="F19" s="85">
        <v>10</v>
      </c>
      <c r="G19" s="317"/>
      <c r="H19" s="316"/>
      <c r="I19" s="316"/>
      <c r="J19" s="316"/>
      <c r="K19" s="316"/>
    </row>
    <row r="20" spans="2:11" ht="14.4" customHeight="1" x14ac:dyDescent="0.3">
      <c r="B20" s="606"/>
      <c r="C20" s="563" t="s">
        <v>671</v>
      </c>
      <c r="D20" s="563"/>
      <c r="E20" s="543"/>
      <c r="F20" s="85">
        <v>11</v>
      </c>
      <c r="G20" s="316"/>
      <c r="H20" s="316">
        <v>22017833</v>
      </c>
      <c r="I20" s="316">
        <v>2639557</v>
      </c>
      <c r="J20" s="316">
        <v>4094872</v>
      </c>
      <c r="K20" s="316">
        <v>5414650.5</v>
      </c>
    </row>
    <row r="21" spans="2:11" ht="14.4" customHeight="1" x14ac:dyDescent="0.3">
      <c r="B21" s="606"/>
      <c r="C21" s="614"/>
      <c r="D21" s="190"/>
      <c r="E21" s="184" t="s">
        <v>672</v>
      </c>
      <c r="F21" s="85">
        <v>12</v>
      </c>
      <c r="G21" s="316"/>
      <c r="H21" s="317"/>
      <c r="I21" s="317"/>
      <c r="J21" s="317"/>
      <c r="K21" s="317"/>
    </row>
    <row r="22" spans="2:11" ht="14.4" customHeight="1" x14ac:dyDescent="0.3">
      <c r="B22" s="606"/>
      <c r="C22" s="615"/>
      <c r="D22" s="190"/>
      <c r="E22" s="184" t="s">
        <v>673</v>
      </c>
      <c r="F22" s="85">
        <v>13</v>
      </c>
      <c r="G22" s="317"/>
      <c r="H22" s="316">
        <v>22017833</v>
      </c>
      <c r="I22" s="316">
        <v>2639557</v>
      </c>
      <c r="J22" s="316">
        <v>4094872</v>
      </c>
      <c r="K22" s="316">
        <v>5414650.5</v>
      </c>
    </row>
    <row r="23" spans="2:11" ht="14.4" customHeight="1" x14ac:dyDescent="0.3">
      <c r="B23" s="606"/>
      <c r="C23" s="567" t="s">
        <v>674</v>
      </c>
      <c r="D23" s="567"/>
      <c r="E23" s="571"/>
      <c r="F23" s="188">
        <v>14</v>
      </c>
      <c r="G23" s="318"/>
      <c r="H23" s="318"/>
      <c r="I23" s="318"/>
      <c r="J23" s="318"/>
      <c r="K23" s="319">
        <v>2000484635.7035</v>
      </c>
    </row>
    <row r="24" spans="2:11" ht="14.4" customHeight="1" x14ac:dyDescent="0.3">
      <c r="B24" s="564" t="s">
        <v>675</v>
      </c>
      <c r="C24" s="607"/>
      <c r="D24" s="607"/>
      <c r="E24" s="607"/>
      <c r="F24" s="245"/>
      <c r="G24" s="314"/>
      <c r="H24" s="314"/>
      <c r="I24" s="314"/>
      <c r="J24" s="314"/>
      <c r="K24" s="320"/>
    </row>
    <row r="25" spans="2:11" ht="14.4" customHeight="1" x14ac:dyDescent="0.3">
      <c r="B25" s="606"/>
      <c r="C25" s="563" t="s">
        <v>617</v>
      </c>
      <c r="D25" s="563"/>
      <c r="E25" s="543"/>
      <c r="F25" s="85">
        <v>15</v>
      </c>
      <c r="G25" s="317"/>
      <c r="H25" s="317"/>
      <c r="I25" s="317"/>
      <c r="J25" s="317"/>
      <c r="K25" s="316">
        <v>15517703.32</v>
      </c>
    </row>
    <row r="26" spans="2:11" ht="14.4" customHeight="1" x14ac:dyDescent="0.3">
      <c r="B26" s="606"/>
      <c r="C26" s="563" t="s">
        <v>1731</v>
      </c>
      <c r="D26" s="563"/>
      <c r="E26" s="543"/>
      <c r="F26" s="85" t="s">
        <v>1093</v>
      </c>
      <c r="G26" s="317"/>
      <c r="H26" s="316"/>
      <c r="I26" s="316"/>
      <c r="J26" s="316"/>
      <c r="K26" s="316"/>
    </row>
    <row r="27" spans="2:11" ht="14.4" customHeight="1" x14ac:dyDescent="0.3">
      <c r="B27" s="606"/>
      <c r="C27" s="563" t="s">
        <v>676</v>
      </c>
      <c r="D27" s="563"/>
      <c r="E27" s="543"/>
      <c r="F27" s="85">
        <v>16</v>
      </c>
      <c r="G27" s="317"/>
      <c r="H27" s="316"/>
      <c r="I27" s="316"/>
      <c r="J27" s="316"/>
      <c r="K27" s="316"/>
    </row>
    <row r="28" spans="2:11" ht="14.4" customHeight="1" x14ac:dyDescent="0.3">
      <c r="B28" s="606"/>
      <c r="C28" s="567" t="s">
        <v>677</v>
      </c>
      <c r="D28" s="567"/>
      <c r="E28" s="571"/>
      <c r="F28" s="85">
        <v>17</v>
      </c>
      <c r="G28" s="317"/>
      <c r="H28" s="316">
        <v>177411710.84</v>
      </c>
      <c r="I28" s="316">
        <v>204802758.72</v>
      </c>
      <c r="J28" s="316">
        <v>1670772340.72</v>
      </c>
      <c r="K28" s="316">
        <v>1580486361.0164001</v>
      </c>
    </row>
    <row r="29" spans="2:11" ht="14.4" customHeight="1" x14ac:dyDescent="0.3">
      <c r="B29" s="606"/>
      <c r="C29" s="163"/>
      <c r="D29" s="567" t="s">
        <v>678</v>
      </c>
      <c r="E29" s="567"/>
      <c r="F29" s="85">
        <v>18</v>
      </c>
      <c r="G29" s="317"/>
      <c r="H29" s="316"/>
      <c r="I29" s="316"/>
      <c r="J29" s="316"/>
      <c r="K29" s="316"/>
    </row>
    <row r="30" spans="2:11" ht="14.4" customHeight="1" x14ac:dyDescent="0.3">
      <c r="B30" s="606"/>
      <c r="C30" s="163"/>
      <c r="D30" s="567" t="s">
        <v>679</v>
      </c>
      <c r="E30" s="567"/>
      <c r="F30" s="85">
        <v>19</v>
      </c>
      <c r="G30" s="317"/>
      <c r="H30" s="316">
        <v>17880922.440000001</v>
      </c>
      <c r="I30" s="316">
        <v>20200587.809999999</v>
      </c>
      <c r="J30" s="316">
        <v>65972744.880000003</v>
      </c>
      <c r="K30" s="316">
        <v>77861131.028999999</v>
      </c>
    </row>
    <row r="31" spans="2:11" ht="14.4" customHeight="1" x14ac:dyDescent="0.3">
      <c r="B31" s="606"/>
      <c r="C31" s="163"/>
      <c r="D31" s="567" t="s">
        <v>680</v>
      </c>
      <c r="E31" s="567"/>
      <c r="F31" s="85">
        <v>20</v>
      </c>
      <c r="G31" s="317"/>
      <c r="H31" s="316">
        <v>134726743.69</v>
      </c>
      <c r="I31" s="316">
        <v>171391153.40000001</v>
      </c>
      <c r="J31" s="316">
        <v>892747608.77999997</v>
      </c>
      <c r="K31" s="316">
        <v>1491252484.2804</v>
      </c>
    </row>
    <row r="32" spans="2:11" ht="14.4" customHeight="1" x14ac:dyDescent="0.3">
      <c r="B32" s="606"/>
      <c r="C32" s="163"/>
      <c r="D32" s="163"/>
      <c r="E32" s="184" t="s">
        <v>681</v>
      </c>
      <c r="F32" s="85">
        <v>21</v>
      </c>
      <c r="G32" s="317"/>
      <c r="H32" s="316">
        <v>8106367.1600000001</v>
      </c>
      <c r="I32" s="316">
        <v>6327440.8099999996</v>
      </c>
      <c r="J32" s="316">
        <v>98701144.209999993</v>
      </c>
      <c r="K32" s="316">
        <v>669012752.42920005</v>
      </c>
    </row>
    <row r="33" spans="2:11" ht="14.4" customHeight="1" x14ac:dyDescent="0.3">
      <c r="B33" s="606"/>
      <c r="C33" s="163"/>
      <c r="D33" s="567" t="s">
        <v>682</v>
      </c>
      <c r="E33" s="567"/>
      <c r="F33" s="85">
        <v>22</v>
      </c>
      <c r="G33" s="317"/>
      <c r="H33" s="316">
        <v>24046429.199999999</v>
      </c>
      <c r="I33" s="316">
        <v>11029069.33</v>
      </c>
      <c r="J33" s="316">
        <v>700401441.34000003</v>
      </c>
      <c r="K33" s="316"/>
    </row>
    <row r="34" spans="2:11" ht="14.4" customHeight="1" x14ac:dyDescent="0.3">
      <c r="B34" s="606"/>
      <c r="C34" s="163"/>
      <c r="D34" s="163"/>
      <c r="E34" s="184" t="s">
        <v>681</v>
      </c>
      <c r="F34" s="85">
        <v>23</v>
      </c>
      <c r="G34" s="317"/>
      <c r="H34" s="316">
        <v>23916010.940000001</v>
      </c>
      <c r="I34" s="316">
        <v>11004305.130000001</v>
      </c>
      <c r="J34" s="316">
        <v>698817493.92999995</v>
      </c>
      <c r="K34" s="316"/>
    </row>
    <row r="35" spans="2:11" ht="14.4" customHeight="1" x14ac:dyDescent="0.3">
      <c r="B35" s="606"/>
      <c r="C35" s="163"/>
      <c r="D35" s="567" t="s">
        <v>683</v>
      </c>
      <c r="E35" s="567"/>
      <c r="F35" s="85">
        <v>24</v>
      </c>
      <c r="G35" s="317"/>
      <c r="H35" s="316">
        <v>757615.51</v>
      </c>
      <c r="I35" s="316">
        <v>2181948.1800000002</v>
      </c>
      <c r="J35" s="316">
        <v>11650545.720000001</v>
      </c>
      <c r="K35" s="316">
        <v>11372745.707</v>
      </c>
    </row>
    <row r="36" spans="2:11" ht="14.4" customHeight="1" x14ac:dyDescent="0.3">
      <c r="B36" s="606"/>
      <c r="C36" s="567" t="s">
        <v>684</v>
      </c>
      <c r="D36" s="567"/>
      <c r="E36" s="571"/>
      <c r="F36" s="85">
        <v>25</v>
      </c>
      <c r="G36" s="317"/>
      <c r="H36" s="316"/>
      <c r="I36" s="316"/>
      <c r="J36" s="316"/>
      <c r="K36" s="316"/>
    </row>
    <row r="37" spans="2:11" ht="14.4" customHeight="1" x14ac:dyDescent="0.3">
      <c r="B37" s="606"/>
      <c r="C37" s="567" t="s">
        <v>685</v>
      </c>
      <c r="D37" s="567"/>
      <c r="E37" s="571"/>
      <c r="F37" s="85">
        <v>26</v>
      </c>
      <c r="G37" s="316"/>
      <c r="H37" s="316">
        <v>38958349.950000003</v>
      </c>
      <c r="I37" s="316">
        <v>2190710.61</v>
      </c>
      <c r="J37" s="316">
        <v>38894712.57</v>
      </c>
      <c r="K37" s="316">
        <v>61372616.130000003</v>
      </c>
    </row>
    <row r="38" spans="2:11" ht="14.4" customHeight="1" x14ac:dyDescent="0.3">
      <c r="B38" s="606"/>
      <c r="C38" s="163"/>
      <c r="D38" s="567" t="s">
        <v>686</v>
      </c>
      <c r="E38" s="567"/>
      <c r="F38" s="85">
        <v>27</v>
      </c>
      <c r="G38" s="317"/>
      <c r="H38" s="317"/>
      <c r="I38" s="317"/>
      <c r="J38" s="316"/>
      <c r="K38" s="316"/>
    </row>
    <row r="39" spans="2:11" ht="14.4" customHeight="1" x14ac:dyDescent="0.3">
      <c r="B39" s="606"/>
      <c r="C39" s="163"/>
      <c r="D39" s="567" t="s">
        <v>687</v>
      </c>
      <c r="E39" s="567"/>
      <c r="F39" s="85">
        <v>28</v>
      </c>
      <c r="G39" s="317"/>
      <c r="H39" s="316"/>
      <c r="I39" s="316"/>
      <c r="J39" s="316"/>
      <c r="K39" s="316"/>
    </row>
    <row r="40" spans="2:11" ht="14.4" customHeight="1" x14ac:dyDescent="0.3">
      <c r="B40" s="606"/>
      <c r="C40" s="163"/>
      <c r="D40" s="567" t="s">
        <v>883</v>
      </c>
      <c r="E40" s="567"/>
      <c r="F40" s="85">
        <v>29</v>
      </c>
      <c r="G40" s="317"/>
      <c r="H40" s="321"/>
      <c r="I40" s="317"/>
      <c r="J40" s="317"/>
      <c r="K40" s="316"/>
    </row>
    <row r="41" spans="2:11" ht="14.4" customHeight="1" x14ac:dyDescent="0.3">
      <c r="B41" s="606"/>
      <c r="C41" s="163"/>
      <c r="D41" s="567" t="s">
        <v>688</v>
      </c>
      <c r="E41" s="567"/>
      <c r="F41" s="85">
        <v>30</v>
      </c>
      <c r="G41" s="317"/>
      <c r="H41" s="321">
        <v>4608853.59</v>
      </c>
      <c r="I41" s="317"/>
      <c r="J41" s="317"/>
      <c r="K41" s="316">
        <v>4608853.59</v>
      </c>
    </row>
    <row r="42" spans="2:11" ht="14.4" customHeight="1" x14ac:dyDescent="0.3">
      <c r="B42" s="606"/>
      <c r="C42" s="163"/>
      <c r="D42" s="567" t="s">
        <v>689</v>
      </c>
      <c r="E42" s="567"/>
      <c r="F42" s="85">
        <v>31</v>
      </c>
      <c r="G42" s="317"/>
      <c r="H42" s="316">
        <v>34349496.359999999</v>
      </c>
      <c r="I42" s="316">
        <v>2190710.61</v>
      </c>
      <c r="J42" s="316">
        <v>38894712.57</v>
      </c>
      <c r="K42" s="316">
        <v>56763762.539999999</v>
      </c>
    </row>
    <row r="43" spans="2:11" ht="14.4" customHeight="1" x14ac:dyDescent="0.3">
      <c r="B43" s="606"/>
      <c r="C43" s="567" t="s">
        <v>690</v>
      </c>
      <c r="D43" s="567"/>
      <c r="E43" s="571"/>
      <c r="F43" s="85">
        <v>32</v>
      </c>
      <c r="G43" s="317"/>
      <c r="H43" s="316">
        <v>40303119.280000001</v>
      </c>
      <c r="I43" s="316">
        <v>50570448.799999997</v>
      </c>
      <c r="J43" s="316">
        <v>87860099.189999998</v>
      </c>
      <c r="K43" s="316">
        <v>9145143.4444999993</v>
      </c>
    </row>
    <row r="44" spans="2:11" ht="14.4" customHeight="1" x14ac:dyDescent="0.3">
      <c r="B44" s="568"/>
      <c r="C44" s="565" t="s">
        <v>691</v>
      </c>
      <c r="D44" s="565"/>
      <c r="E44" s="566"/>
      <c r="F44" s="85">
        <v>33</v>
      </c>
      <c r="G44" s="317"/>
      <c r="H44" s="317"/>
      <c r="I44" s="317"/>
      <c r="J44" s="317"/>
      <c r="K44" s="316">
        <v>1666521823.9109001</v>
      </c>
    </row>
    <row r="45" spans="2:11" ht="14.4" customHeight="1" x14ac:dyDescent="0.3">
      <c r="B45" s="573" t="s">
        <v>692</v>
      </c>
      <c r="C45" s="565"/>
      <c r="D45" s="565"/>
      <c r="E45" s="566"/>
      <c r="F45" s="85">
        <v>34</v>
      </c>
      <c r="G45" s="317"/>
      <c r="H45" s="317"/>
      <c r="I45" s="317"/>
      <c r="J45" s="317"/>
      <c r="K45" s="329">
        <v>1.2003999999999999</v>
      </c>
    </row>
  </sheetData>
  <mergeCells count="38">
    <mergeCell ref="B45:E45"/>
    <mergeCell ref="D33:E33"/>
    <mergeCell ref="D35:E35"/>
    <mergeCell ref="C36:E36"/>
    <mergeCell ref="C37:E37"/>
    <mergeCell ref="D38:E38"/>
    <mergeCell ref="D39:E39"/>
    <mergeCell ref="D40:E40"/>
    <mergeCell ref="D41:E41"/>
    <mergeCell ref="D42:E42"/>
    <mergeCell ref="C43:E43"/>
    <mergeCell ref="C44:E44"/>
    <mergeCell ref="B24:E24"/>
    <mergeCell ref="B25:B44"/>
    <mergeCell ref="C25:E25"/>
    <mergeCell ref="C26:E26"/>
    <mergeCell ref="C27:E27"/>
    <mergeCell ref="C28:E28"/>
    <mergeCell ref="D29:E29"/>
    <mergeCell ref="D30:E30"/>
    <mergeCell ref="D31:E31"/>
    <mergeCell ref="C10:E10"/>
    <mergeCell ref="B11:B23"/>
    <mergeCell ref="C11:C12"/>
    <mergeCell ref="C13:E13"/>
    <mergeCell ref="C14:C15"/>
    <mergeCell ref="C16:E16"/>
    <mergeCell ref="C17:C18"/>
    <mergeCell ref="C19:E19"/>
    <mergeCell ref="C20:E20"/>
    <mergeCell ref="C21:C22"/>
    <mergeCell ref="C23:E23"/>
    <mergeCell ref="B9:E9"/>
    <mergeCell ref="B2:K2"/>
    <mergeCell ref="G4:H4"/>
    <mergeCell ref="I4:K4"/>
    <mergeCell ref="G6:J6"/>
    <mergeCell ref="K6:K7"/>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172033" r:id="rId4" name="aguWaterMark">
          <controlPr defaultSize="0" disabled="1" autoLine="0" autoPict="0" r:id="rId5">
            <anchor moveWithCells="1">
              <from>
                <xdr:col>0</xdr:col>
                <xdr:colOff>0</xdr:colOff>
                <xdr:row>0</xdr:row>
                <xdr:rowOff>0</xdr:rowOff>
              </from>
              <to>
                <xdr:col>2</xdr:col>
                <xdr:colOff>487680</xdr:colOff>
                <xdr:row>1</xdr:row>
                <xdr:rowOff>106680</xdr:rowOff>
              </to>
            </anchor>
          </controlPr>
        </control>
      </mc:Choice>
      <mc:Fallback>
        <control shapeId="172033" r:id="rId4" name="aguWaterMark"/>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B8D0-DC82-434D-BBCB-B8BC2085F03D}">
  <sheetPr codeName="Sheet16">
    <tabColor theme="0" tint="-4.9989318521683403E-2"/>
  </sheetPr>
  <dimension ref="B1:K45"/>
  <sheetViews>
    <sheetView showGridLines="0" showRowColHeaders="0" zoomScaleNormal="100" workbookViewId="0">
      <pane xSplit="6" ySplit="8" topLeftCell="G9"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5" max="5" width="104.109375" customWidth="1"/>
    <col min="6" max="6" width="7.5546875" style="61" customWidth="1"/>
    <col min="7" max="11" width="18.5546875" customWidth="1"/>
    <col min="12" max="12" width="16.88671875" customWidth="1"/>
    <col min="13" max="13" width="18.5546875" customWidth="1"/>
  </cols>
  <sheetData>
    <row r="1" spans="2:11" ht="10.199999999999999" customHeight="1" x14ac:dyDescent="0.3"/>
    <row r="2" spans="2:11" ht="27.9" customHeight="1" x14ac:dyDescent="0.3">
      <c r="B2" s="544" t="s">
        <v>928</v>
      </c>
      <c r="C2" s="544"/>
      <c r="D2" s="544"/>
      <c r="E2" s="544"/>
      <c r="F2" s="544"/>
      <c r="G2" s="544"/>
      <c r="H2" s="544"/>
      <c r="I2" s="544"/>
      <c r="J2" s="544"/>
      <c r="K2" s="544"/>
    </row>
    <row r="3" spans="2:11" ht="14.4" customHeight="1" x14ac:dyDescent="0.3">
      <c r="B3" s="129" t="s">
        <v>1991</v>
      </c>
      <c r="C3" s="129"/>
      <c r="D3" s="129"/>
    </row>
    <row r="4" spans="2:11" ht="14.4" customHeight="1" x14ac:dyDescent="0.3">
      <c r="B4" s="129"/>
      <c r="C4" s="129"/>
      <c r="D4" s="129"/>
      <c r="G4" s="609" t="s">
        <v>5213</v>
      </c>
      <c r="H4" s="610"/>
      <c r="I4" s="611" t="s">
        <v>5216</v>
      </c>
      <c r="J4" s="611"/>
      <c r="K4" s="611"/>
    </row>
    <row r="5" spans="2:11" ht="15.6" x14ac:dyDescent="0.3">
      <c r="B5" s="27"/>
      <c r="C5" s="27"/>
      <c r="D5" s="27"/>
    </row>
    <row r="6" spans="2:11" ht="15.75" customHeight="1" x14ac:dyDescent="0.3">
      <c r="B6" s="115"/>
      <c r="C6" s="116"/>
      <c r="D6" s="116"/>
      <c r="E6" s="127"/>
      <c r="F6" s="127"/>
      <c r="G6" s="560" t="s">
        <v>657</v>
      </c>
      <c r="H6" s="537"/>
      <c r="I6" s="537"/>
      <c r="J6" s="538"/>
      <c r="K6" s="612" t="s">
        <v>658</v>
      </c>
    </row>
    <row r="7" spans="2:11" ht="15" customHeight="1" x14ac:dyDescent="0.3">
      <c r="B7" s="125"/>
      <c r="C7" s="98"/>
      <c r="D7" s="98"/>
      <c r="E7" s="98"/>
      <c r="F7" s="126"/>
      <c r="G7" s="141" t="s">
        <v>659</v>
      </c>
      <c r="H7" s="141" t="s">
        <v>660</v>
      </c>
      <c r="I7" s="141" t="s">
        <v>661</v>
      </c>
      <c r="J7" s="141" t="s">
        <v>662</v>
      </c>
      <c r="K7" s="613"/>
    </row>
    <row r="8" spans="2:11" ht="15" customHeight="1" x14ac:dyDescent="0.3">
      <c r="B8" s="125" t="s">
        <v>656</v>
      </c>
      <c r="C8" s="98"/>
      <c r="D8" s="98"/>
      <c r="E8" s="152"/>
      <c r="F8" s="85" t="s">
        <v>124</v>
      </c>
      <c r="G8" s="143" t="s">
        <v>210</v>
      </c>
      <c r="H8" s="143" t="s">
        <v>211</v>
      </c>
      <c r="I8" s="143" t="s">
        <v>212</v>
      </c>
      <c r="J8" s="143" t="s">
        <v>231</v>
      </c>
      <c r="K8" s="143" t="s">
        <v>232</v>
      </c>
    </row>
    <row r="9" spans="2:11" ht="14.4" customHeight="1" x14ac:dyDescent="0.3">
      <c r="B9" s="564" t="s">
        <v>663</v>
      </c>
      <c r="C9" s="607"/>
      <c r="D9" s="607"/>
      <c r="E9" s="607"/>
      <c r="F9" s="245"/>
      <c r="G9" s="245"/>
      <c r="H9" s="245"/>
      <c r="I9" s="245"/>
      <c r="J9" s="245"/>
      <c r="K9" s="246"/>
    </row>
    <row r="10" spans="2:11" ht="14.4" customHeight="1" x14ac:dyDescent="0.3">
      <c r="B10" s="161"/>
      <c r="C10" s="567" t="s">
        <v>664</v>
      </c>
      <c r="D10" s="567"/>
      <c r="E10" s="543"/>
      <c r="F10" s="85">
        <v>1</v>
      </c>
      <c r="G10" s="316">
        <v>210129769</v>
      </c>
      <c r="H10" s="316"/>
      <c r="I10" s="316"/>
      <c r="J10" s="316">
        <v>35000000</v>
      </c>
      <c r="K10" s="316">
        <v>245129769</v>
      </c>
    </row>
    <row r="11" spans="2:11" ht="14.4" customHeight="1" x14ac:dyDescent="0.3">
      <c r="B11" s="606"/>
      <c r="C11" s="614"/>
      <c r="D11" s="190"/>
      <c r="E11" s="184" t="s">
        <v>412</v>
      </c>
      <c r="F11" s="85">
        <v>2</v>
      </c>
      <c r="G11" s="316">
        <v>210129769</v>
      </c>
      <c r="H11" s="316"/>
      <c r="I11" s="316"/>
      <c r="J11" s="316">
        <v>35000000</v>
      </c>
      <c r="K11" s="316">
        <v>245129769</v>
      </c>
    </row>
    <row r="12" spans="2:11" ht="14.4" customHeight="1" x14ac:dyDescent="0.3">
      <c r="B12" s="606"/>
      <c r="C12" s="615"/>
      <c r="D12" s="190"/>
      <c r="E12" s="184" t="s">
        <v>665</v>
      </c>
      <c r="F12" s="85">
        <v>3</v>
      </c>
      <c r="G12" s="317"/>
      <c r="H12" s="316"/>
      <c r="I12" s="316"/>
      <c r="J12" s="316"/>
      <c r="K12" s="316"/>
    </row>
    <row r="13" spans="2:11" ht="14.4" customHeight="1" x14ac:dyDescent="0.3">
      <c r="B13" s="606"/>
      <c r="C13" s="563" t="s">
        <v>666</v>
      </c>
      <c r="D13" s="563"/>
      <c r="E13" s="543"/>
      <c r="F13" s="85">
        <v>4</v>
      </c>
      <c r="G13" s="317"/>
      <c r="H13" s="316">
        <v>893856594.88999999</v>
      </c>
      <c r="I13" s="316">
        <v>264402707.61000001</v>
      </c>
      <c r="J13" s="316">
        <v>25330723.07</v>
      </c>
      <c r="K13" s="316">
        <v>1086712639.0039999</v>
      </c>
    </row>
    <row r="14" spans="2:11" ht="14.4" customHeight="1" x14ac:dyDescent="0.3">
      <c r="B14" s="606"/>
      <c r="C14" s="614"/>
      <c r="D14" s="190"/>
      <c r="E14" s="184" t="s">
        <v>620</v>
      </c>
      <c r="F14" s="85">
        <v>5</v>
      </c>
      <c r="G14" s="317"/>
      <c r="H14" s="316">
        <v>378394764.63999999</v>
      </c>
      <c r="I14" s="316">
        <v>576109.04</v>
      </c>
      <c r="J14" s="316">
        <v>8667380.7100000009</v>
      </c>
      <c r="K14" s="316">
        <v>368689710.70599997</v>
      </c>
    </row>
    <row r="15" spans="2:11" ht="14.4" customHeight="1" x14ac:dyDescent="0.3">
      <c r="B15" s="606"/>
      <c r="C15" s="615"/>
      <c r="D15" s="190"/>
      <c r="E15" s="184" t="s">
        <v>621</v>
      </c>
      <c r="F15" s="85">
        <v>6</v>
      </c>
      <c r="G15" s="317"/>
      <c r="H15" s="316">
        <v>515461830.25</v>
      </c>
      <c r="I15" s="316">
        <v>263826598.56999999</v>
      </c>
      <c r="J15" s="316">
        <v>16663342.359999999</v>
      </c>
      <c r="K15" s="316">
        <v>718022928.29799998</v>
      </c>
    </row>
    <row r="16" spans="2:11" ht="14.4" customHeight="1" x14ac:dyDescent="0.3">
      <c r="B16" s="606"/>
      <c r="C16" s="563" t="s">
        <v>667</v>
      </c>
      <c r="D16" s="563"/>
      <c r="E16" s="543"/>
      <c r="F16" s="85">
        <v>7</v>
      </c>
      <c r="G16" s="317"/>
      <c r="H16" s="316">
        <v>537494660.45000005</v>
      </c>
      <c r="I16" s="316">
        <v>87099085.140000001</v>
      </c>
      <c r="J16" s="316">
        <v>261665765.05000001</v>
      </c>
      <c r="K16" s="316">
        <v>561551641.52999997</v>
      </c>
    </row>
    <row r="17" spans="2:11" ht="14.4" customHeight="1" x14ac:dyDescent="0.3">
      <c r="B17" s="606"/>
      <c r="C17" s="614"/>
      <c r="D17" s="190"/>
      <c r="E17" s="184" t="s">
        <v>668</v>
      </c>
      <c r="F17" s="85">
        <v>8</v>
      </c>
      <c r="G17" s="317"/>
      <c r="H17" s="316"/>
      <c r="I17" s="316"/>
      <c r="J17" s="316"/>
      <c r="K17" s="316"/>
    </row>
    <row r="18" spans="2:11" ht="14.4" customHeight="1" x14ac:dyDescent="0.3">
      <c r="B18" s="606"/>
      <c r="C18" s="615"/>
      <c r="D18" s="190"/>
      <c r="E18" s="184" t="s">
        <v>669</v>
      </c>
      <c r="F18" s="85">
        <v>9</v>
      </c>
      <c r="G18" s="317"/>
      <c r="H18" s="316">
        <v>537494660.45000005</v>
      </c>
      <c r="I18" s="316">
        <v>87099085.140000001</v>
      </c>
      <c r="J18" s="316">
        <v>261665765.05000001</v>
      </c>
      <c r="K18" s="316">
        <v>561551641.52999997</v>
      </c>
    </row>
    <row r="19" spans="2:11" ht="14.4" customHeight="1" x14ac:dyDescent="0.3">
      <c r="B19" s="606"/>
      <c r="C19" s="563" t="s">
        <v>670</v>
      </c>
      <c r="D19" s="563"/>
      <c r="E19" s="543"/>
      <c r="F19" s="85">
        <v>10</v>
      </c>
      <c r="G19" s="317"/>
      <c r="H19" s="316"/>
      <c r="I19" s="316"/>
      <c r="J19" s="316"/>
      <c r="K19" s="316"/>
    </row>
    <row r="20" spans="2:11" ht="14.4" customHeight="1" x14ac:dyDescent="0.3">
      <c r="B20" s="606"/>
      <c r="C20" s="563" t="s">
        <v>671</v>
      </c>
      <c r="D20" s="563"/>
      <c r="E20" s="543"/>
      <c r="F20" s="85">
        <v>11</v>
      </c>
      <c r="G20" s="316"/>
      <c r="H20" s="316">
        <v>25220943</v>
      </c>
      <c r="I20" s="316">
        <v>1410222</v>
      </c>
      <c r="J20" s="316">
        <v>4013644</v>
      </c>
      <c r="K20" s="316">
        <v>4718755</v>
      </c>
    </row>
    <row r="21" spans="2:11" ht="14.4" customHeight="1" x14ac:dyDescent="0.3">
      <c r="B21" s="606"/>
      <c r="C21" s="614"/>
      <c r="D21" s="190"/>
      <c r="E21" s="184" t="s">
        <v>672</v>
      </c>
      <c r="F21" s="85">
        <v>12</v>
      </c>
      <c r="G21" s="316"/>
      <c r="H21" s="317"/>
      <c r="I21" s="317"/>
      <c r="J21" s="317"/>
      <c r="K21" s="317"/>
    </row>
    <row r="22" spans="2:11" ht="14.4" customHeight="1" x14ac:dyDescent="0.3">
      <c r="B22" s="606"/>
      <c r="C22" s="615"/>
      <c r="D22" s="190"/>
      <c r="E22" s="184" t="s">
        <v>673</v>
      </c>
      <c r="F22" s="85">
        <v>13</v>
      </c>
      <c r="G22" s="317"/>
      <c r="H22" s="316">
        <v>25220943</v>
      </c>
      <c r="I22" s="316">
        <v>1410222</v>
      </c>
      <c r="J22" s="316">
        <v>4013644</v>
      </c>
      <c r="K22" s="316">
        <v>4718755</v>
      </c>
    </row>
    <row r="23" spans="2:11" ht="14.4" customHeight="1" x14ac:dyDescent="0.3">
      <c r="B23" s="606"/>
      <c r="C23" s="567" t="s">
        <v>674</v>
      </c>
      <c r="D23" s="567"/>
      <c r="E23" s="571"/>
      <c r="F23" s="188">
        <v>14</v>
      </c>
      <c r="G23" s="318"/>
      <c r="H23" s="318"/>
      <c r="I23" s="318"/>
      <c r="J23" s="318"/>
      <c r="K23" s="319">
        <v>1898112804.5339999</v>
      </c>
    </row>
    <row r="24" spans="2:11" ht="14.4" customHeight="1" x14ac:dyDescent="0.3">
      <c r="B24" s="564" t="s">
        <v>675</v>
      </c>
      <c r="C24" s="607"/>
      <c r="D24" s="607"/>
      <c r="E24" s="607"/>
      <c r="F24" s="245"/>
      <c r="G24" s="314"/>
      <c r="H24" s="314"/>
      <c r="I24" s="314"/>
      <c r="J24" s="314"/>
      <c r="K24" s="320"/>
    </row>
    <row r="25" spans="2:11" ht="14.4" customHeight="1" x14ac:dyDescent="0.3">
      <c r="B25" s="606"/>
      <c r="C25" s="563" t="s">
        <v>617</v>
      </c>
      <c r="D25" s="563"/>
      <c r="E25" s="543"/>
      <c r="F25" s="85">
        <v>15</v>
      </c>
      <c r="G25" s="317"/>
      <c r="H25" s="317"/>
      <c r="I25" s="317"/>
      <c r="J25" s="317"/>
      <c r="K25" s="316">
        <v>10887827.4</v>
      </c>
    </row>
    <row r="26" spans="2:11" ht="14.4" customHeight="1" x14ac:dyDescent="0.3">
      <c r="B26" s="606"/>
      <c r="C26" s="563" t="s">
        <v>1731</v>
      </c>
      <c r="D26" s="563"/>
      <c r="E26" s="543"/>
      <c r="F26" s="85" t="s">
        <v>1093</v>
      </c>
      <c r="G26" s="317"/>
      <c r="H26" s="316"/>
      <c r="I26" s="316"/>
      <c r="J26" s="316"/>
      <c r="K26" s="316"/>
    </row>
    <row r="27" spans="2:11" ht="14.4" customHeight="1" x14ac:dyDescent="0.3">
      <c r="B27" s="606"/>
      <c r="C27" s="563" t="s">
        <v>676</v>
      </c>
      <c r="D27" s="563"/>
      <c r="E27" s="543"/>
      <c r="F27" s="85">
        <v>16</v>
      </c>
      <c r="G27" s="317"/>
      <c r="H27" s="316"/>
      <c r="I27" s="316"/>
      <c r="J27" s="316"/>
      <c r="K27" s="316"/>
    </row>
    <row r="28" spans="2:11" ht="14.4" customHeight="1" x14ac:dyDescent="0.3">
      <c r="B28" s="606"/>
      <c r="C28" s="567" t="s">
        <v>677</v>
      </c>
      <c r="D28" s="567"/>
      <c r="E28" s="571"/>
      <c r="F28" s="85">
        <v>17</v>
      </c>
      <c r="G28" s="317"/>
      <c r="H28" s="316">
        <v>177334907.59999999</v>
      </c>
      <c r="I28" s="316">
        <v>148670365.15000001</v>
      </c>
      <c r="J28" s="316">
        <v>1643398847.72</v>
      </c>
      <c r="K28" s="316">
        <v>1513486428.6554999</v>
      </c>
    </row>
    <row r="29" spans="2:11" ht="14.4" customHeight="1" x14ac:dyDescent="0.3">
      <c r="B29" s="606"/>
      <c r="C29" s="163"/>
      <c r="D29" s="567" t="s">
        <v>678</v>
      </c>
      <c r="E29" s="567"/>
      <c r="F29" s="85">
        <v>18</v>
      </c>
      <c r="G29" s="317"/>
      <c r="H29" s="316"/>
      <c r="I29" s="316"/>
      <c r="J29" s="316"/>
      <c r="K29" s="316"/>
    </row>
    <row r="30" spans="2:11" ht="14.4" customHeight="1" x14ac:dyDescent="0.3">
      <c r="B30" s="606"/>
      <c r="C30" s="163"/>
      <c r="D30" s="567" t="s">
        <v>679</v>
      </c>
      <c r="E30" s="567"/>
      <c r="F30" s="85">
        <v>19</v>
      </c>
      <c r="G30" s="317"/>
      <c r="H30" s="316">
        <v>28509927.059999999</v>
      </c>
      <c r="I30" s="316">
        <v>354041.89</v>
      </c>
      <c r="J30" s="316">
        <v>73869731.549999997</v>
      </c>
      <c r="K30" s="316">
        <v>76897745.201000005</v>
      </c>
    </row>
    <row r="31" spans="2:11" ht="14.4" customHeight="1" x14ac:dyDescent="0.3">
      <c r="B31" s="606"/>
      <c r="C31" s="163"/>
      <c r="D31" s="567" t="s">
        <v>680</v>
      </c>
      <c r="E31" s="567"/>
      <c r="F31" s="85">
        <v>20</v>
      </c>
      <c r="G31" s="317"/>
      <c r="H31" s="316">
        <v>128366092.39</v>
      </c>
      <c r="I31" s="316">
        <v>135859087.06</v>
      </c>
      <c r="J31" s="316">
        <v>882736040.08000004</v>
      </c>
      <c r="K31" s="316">
        <v>1424947145.4595001</v>
      </c>
    </row>
    <row r="32" spans="2:11" ht="14.4" customHeight="1" x14ac:dyDescent="0.3">
      <c r="B32" s="606"/>
      <c r="C32" s="163"/>
      <c r="D32" s="163"/>
      <c r="E32" s="184" t="s">
        <v>681</v>
      </c>
      <c r="F32" s="85">
        <v>21</v>
      </c>
      <c r="G32" s="317"/>
      <c r="H32" s="316">
        <v>5541625.5800000001</v>
      </c>
      <c r="I32" s="316">
        <v>7495674.4100000001</v>
      </c>
      <c r="J32" s="316">
        <v>96871888.700000003</v>
      </c>
      <c r="K32" s="316">
        <v>629687004.02900004</v>
      </c>
    </row>
    <row r="33" spans="2:11" ht="14.4" customHeight="1" x14ac:dyDescent="0.3">
      <c r="B33" s="606"/>
      <c r="C33" s="163"/>
      <c r="D33" s="567" t="s">
        <v>682</v>
      </c>
      <c r="E33" s="567"/>
      <c r="F33" s="85">
        <v>22</v>
      </c>
      <c r="G33" s="317"/>
      <c r="H33" s="316">
        <v>19770611.91</v>
      </c>
      <c r="I33" s="316">
        <v>11167083.460000001</v>
      </c>
      <c r="J33" s="316">
        <v>674260930.78999996</v>
      </c>
      <c r="K33" s="316"/>
    </row>
    <row r="34" spans="2:11" ht="14.4" customHeight="1" x14ac:dyDescent="0.3">
      <c r="B34" s="606"/>
      <c r="C34" s="163"/>
      <c r="D34" s="163"/>
      <c r="E34" s="184" t="s">
        <v>681</v>
      </c>
      <c r="F34" s="85">
        <v>23</v>
      </c>
      <c r="G34" s="317"/>
      <c r="H34" s="316">
        <v>19614770.670000002</v>
      </c>
      <c r="I34" s="316">
        <v>11136611.51</v>
      </c>
      <c r="J34" s="316">
        <v>672464499.89999998</v>
      </c>
      <c r="K34" s="316"/>
    </row>
    <row r="35" spans="2:11" ht="14.4" customHeight="1" x14ac:dyDescent="0.3">
      <c r="B35" s="606"/>
      <c r="C35" s="163"/>
      <c r="D35" s="567" t="s">
        <v>683</v>
      </c>
      <c r="E35" s="567"/>
      <c r="F35" s="85">
        <v>24</v>
      </c>
      <c r="G35" s="317"/>
      <c r="H35" s="316">
        <v>688276.24</v>
      </c>
      <c r="I35" s="316">
        <v>1290152.74</v>
      </c>
      <c r="J35" s="316">
        <v>12532145.300000001</v>
      </c>
      <c r="K35" s="316">
        <v>11641537.994999999</v>
      </c>
    </row>
    <row r="36" spans="2:11" ht="14.4" customHeight="1" x14ac:dyDescent="0.3">
      <c r="B36" s="606"/>
      <c r="C36" s="567" t="s">
        <v>684</v>
      </c>
      <c r="D36" s="567"/>
      <c r="E36" s="571"/>
      <c r="F36" s="85">
        <v>25</v>
      </c>
      <c r="G36" s="317"/>
      <c r="H36" s="316"/>
      <c r="I36" s="316"/>
      <c r="J36" s="316"/>
      <c r="K36" s="316"/>
    </row>
    <row r="37" spans="2:11" ht="14.4" customHeight="1" x14ac:dyDescent="0.3">
      <c r="B37" s="606"/>
      <c r="C37" s="567" t="s">
        <v>685</v>
      </c>
      <c r="D37" s="567"/>
      <c r="E37" s="571"/>
      <c r="F37" s="85">
        <v>26</v>
      </c>
      <c r="G37" s="316"/>
      <c r="H37" s="316">
        <v>34016535.460000001</v>
      </c>
      <c r="I37" s="316">
        <v>4253367.05</v>
      </c>
      <c r="J37" s="316">
        <v>44214322.520000003</v>
      </c>
      <c r="K37" s="316">
        <v>64987112.030000001</v>
      </c>
    </row>
    <row r="38" spans="2:11" ht="14.4" customHeight="1" x14ac:dyDescent="0.3">
      <c r="B38" s="606"/>
      <c r="C38" s="163"/>
      <c r="D38" s="567" t="s">
        <v>686</v>
      </c>
      <c r="E38" s="567"/>
      <c r="F38" s="85">
        <v>27</v>
      </c>
      <c r="G38" s="317"/>
      <c r="H38" s="317"/>
      <c r="I38" s="317"/>
      <c r="J38" s="316"/>
      <c r="K38" s="316"/>
    </row>
    <row r="39" spans="2:11" ht="14.4" customHeight="1" x14ac:dyDescent="0.3">
      <c r="B39" s="606"/>
      <c r="C39" s="163"/>
      <c r="D39" s="567" t="s">
        <v>687</v>
      </c>
      <c r="E39" s="567"/>
      <c r="F39" s="85">
        <v>28</v>
      </c>
      <c r="G39" s="317"/>
      <c r="H39" s="316"/>
      <c r="I39" s="316"/>
      <c r="J39" s="316"/>
      <c r="K39" s="316"/>
    </row>
    <row r="40" spans="2:11" ht="14.4" customHeight="1" x14ac:dyDescent="0.3">
      <c r="B40" s="606"/>
      <c r="C40" s="163"/>
      <c r="D40" s="567" t="s">
        <v>883</v>
      </c>
      <c r="E40" s="567"/>
      <c r="F40" s="85">
        <v>29</v>
      </c>
      <c r="G40" s="317"/>
      <c r="H40" s="321">
        <v>2360250.7999999998</v>
      </c>
      <c r="I40" s="317"/>
      <c r="J40" s="317"/>
      <c r="K40" s="316">
        <v>2360250.7999999998</v>
      </c>
    </row>
    <row r="41" spans="2:11" ht="14.4" customHeight="1" x14ac:dyDescent="0.3">
      <c r="B41" s="606"/>
      <c r="C41" s="163"/>
      <c r="D41" s="567" t="s">
        <v>688</v>
      </c>
      <c r="E41" s="567"/>
      <c r="F41" s="85">
        <v>30</v>
      </c>
      <c r="G41" s="317"/>
      <c r="H41" s="321"/>
      <c r="I41" s="317"/>
      <c r="J41" s="317"/>
      <c r="K41" s="316"/>
    </row>
    <row r="42" spans="2:11" ht="14.4" customHeight="1" x14ac:dyDescent="0.3">
      <c r="B42" s="606"/>
      <c r="C42" s="163"/>
      <c r="D42" s="567" t="s">
        <v>689</v>
      </c>
      <c r="E42" s="567"/>
      <c r="F42" s="85">
        <v>31</v>
      </c>
      <c r="G42" s="317"/>
      <c r="H42" s="316">
        <v>31656284.66</v>
      </c>
      <c r="I42" s="316">
        <v>4253367.05</v>
      </c>
      <c r="J42" s="316">
        <v>44214322.520000003</v>
      </c>
      <c r="K42" s="316">
        <v>62626861.229999997</v>
      </c>
    </row>
    <row r="43" spans="2:11" ht="14.4" customHeight="1" x14ac:dyDescent="0.3">
      <c r="B43" s="606"/>
      <c r="C43" s="567" t="s">
        <v>690</v>
      </c>
      <c r="D43" s="567"/>
      <c r="E43" s="571"/>
      <c r="F43" s="85">
        <v>32</v>
      </c>
      <c r="G43" s="317"/>
      <c r="H43" s="316">
        <v>27048882.629999999</v>
      </c>
      <c r="I43" s="316">
        <v>63338408.840000004</v>
      </c>
      <c r="J43" s="316">
        <v>70760639.269999996</v>
      </c>
      <c r="K43" s="316">
        <v>8322201.5022999998</v>
      </c>
    </row>
    <row r="44" spans="2:11" ht="14.4" customHeight="1" x14ac:dyDescent="0.3">
      <c r="B44" s="568"/>
      <c r="C44" s="565" t="s">
        <v>691</v>
      </c>
      <c r="D44" s="565"/>
      <c r="E44" s="566"/>
      <c r="F44" s="85">
        <v>33</v>
      </c>
      <c r="G44" s="317"/>
      <c r="H44" s="317"/>
      <c r="I44" s="317"/>
      <c r="J44" s="317"/>
      <c r="K44" s="316">
        <v>1597683569.5878</v>
      </c>
    </row>
    <row r="45" spans="2:11" ht="14.4" customHeight="1" x14ac:dyDescent="0.3">
      <c r="B45" s="573" t="s">
        <v>692</v>
      </c>
      <c r="C45" s="565"/>
      <c r="D45" s="565"/>
      <c r="E45" s="566"/>
      <c r="F45" s="85">
        <v>34</v>
      </c>
      <c r="G45" s="317"/>
      <c r="H45" s="317"/>
      <c r="I45" s="317"/>
      <c r="J45" s="317"/>
      <c r="K45" s="329">
        <v>1.1879999999999999</v>
      </c>
    </row>
  </sheetData>
  <mergeCells count="38">
    <mergeCell ref="B45:E45"/>
    <mergeCell ref="D33:E33"/>
    <mergeCell ref="D35:E35"/>
    <mergeCell ref="C36:E36"/>
    <mergeCell ref="C37:E37"/>
    <mergeCell ref="D38:E38"/>
    <mergeCell ref="D39:E39"/>
    <mergeCell ref="D40:E40"/>
    <mergeCell ref="D41:E41"/>
    <mergeCell ref="D42:E42"/>
    <mergeCell ref="C43:E43"/>
    <mergeCell ref="C44:E44"/>
    <mergeCell ref="B24:E24"/>
    <mergeCell ref="B25:B44"/>
    <mergeCell ref="C25:E25"/>
    <mergeCell ref="C26:E26"/>
    <mergeCell ref="C27:E27"/>
    <mergeCell ref="C28:E28"/>
    <mergeCell ref="D29:E29"/>
    <mergeCell ref="D30:E30"/>
    <mergeCell ref="D31:E31"/>
    <mergeCell ref="C10:E10"/>
    <mergeCell ref="B11:B23"/>
    <mergeCell ref="C11:C12"/>
    <mergeCell ref="C13:E13"/>
    <mergeCell ref="C14:C15"/>
    <mergeCell ref="C16:E16"/>
    <mergeCell ref="C17:C18"/>
    <mergeCell ref="C19:E19"/>
    <mergeCell ref="C20:E20"/>
    <mergeCell ref="C21:C22"/>
    <mergeCell ref="C23:E23"/>
    <mergeCell ref="B9:E9"/>
    <mergeCell ref="B2:K2"/>
    <mergeCell ref="G4:H4"/>
    <mergeCell ref="I4:K4"/>
    <mergeCell ref="G6:J6"/>
    <mergeCell ref="K6:K7"/>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171009" r:id="rId4" name="aguWaterMark">
          <controlPr defaultSize="0" disabled="1" autoLine="0" autoPict="0" r:id="rId5">
            <anchor moveWithCells="1">
              <from>
                <xdr:col>0</xdr:col>
                <xdr:colOff>0</xdr:colOff>
                <xdr:row>0</xdr:row>
                <xdr:rowOff>0</xdr:rowOff>
              </from>
              <to>
                <xdr:col>2</xdr:col>
                <xdr:colOff>487680</xdr:colOff>
                <xdr:row>1</xdr:row>
                <xdr:rowOff>106680</xdr:rowOff>
              </to>
            </anchor>
          </controlPr>
        </control>
      </mc:Choice>
      <mc:Fallback>
        <control shapeId="171009" r:id="rId4" name="aguWaterMark"/>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D637-10B3-4A91-A911-D59536F8D9B1}">
  <sheetPr codeName="Sheet36">
    <tabColor theme="0" tint="-4.9989318521683403E-2"/>
  </sheetPr>
  <dimension ref="B1:K45"/>
  <sheetViews>
    <sheetView showGridLines="0" showRowColHeaders="0" zoomScaleNormal="100" workbookViewId="0">
      <pane xSplit="6" ySplit="8" topLeftCell="G9"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5" max="5" width="104.109375" customWidth="1"/>
    <col min="6" max="6" width="7.5546875" style="61" customWidth="1"/>
    <col min="7" max="11" width="18.5546875" customWidth="1"/>
    <col min="12" max="12" width="16.88671875" customWidth="1"/>
    <col min="13" max="13" width="18.5546875" customWidth="1"/>
  </cols>
  <sheetData>
    <row r="1" spans="2:11" ht="10.199999999999999" customHeight="1" x14ac:dyDescent="0.3"/>
    <row r="2" spans="2:11" ht="27.9" customHeight="1" x14ac:dyDescent="0.3">
      <c r="B2" s="544" t="s">
        <v>928</v>
      </c>
      <c r="C2" s="544"/>
      <c r="D2" s="544"/>
      <c r="E2" s="544"/>
      <c r="F2" s="544"/>
      <c r="G2" s="544"/>
      <c r="H2" s="544"/>
      <c r="I2" s="544"/>
      <c r="J2" s="544"/>
      <c r="K2" s="544"/>
    </row>
    <row r="3" spans="2:11" ht="14.4" customHeight="1" x14ac:dyDescent="0.3">
      <c r="B3" s="129" t="s">
        <v>1991</v>
      </c>
      <c r="C3" s="129"/>
      <c r="D3" s="129"/>
    </row>
    <row r="4" spans="2:11" ht="14.4" customHeight="1" x14ac:dyDescent="0.3">
      <c r="B4" s="129"/>
      <c r="C4" s="129"/>
      <c r="D4" s="129"/>
      <c r="G4" s="609" t="s">
        <v>5213</v>
      </c>
      <c r="H4" s="610"/>
      <c r="I4" s="611" t="s">
        <v>5215</v>
      </c>
      <c r="J4" s="611"/>
      <c r="K4" s="611"/>
    </row>
    <row r="5" spans="2:11" ht="15.6" x14ac:dyDescent="0.3">
      <c r="B5" s="27"/>
      <c r="C5" s="27"/>
      <c r="D5" s="27"/>
    </row>
    <row r="6" spans="2:11" ht="15.75" customHeight="1" x14ac:dyDescent="0.3">
      <c r="B6" s="115"/>
      <c r="C6" s="116"/>
      <c r="D6" s="116"/>
      <c r="E6" s="127"/>
      <c r="F6" s="127"/>
      <c r="G6" s="560" t="s">
        <v>657</v>
      </c>
      <c r="H6" s="537"/>
      <c r="I6" s="537"/>
      <c r="J6" s="538"/>
      <c r="K6" s="612" t="s">
        <v>658</v>
      </c>
    </row>
    <row r="7" spans="2:11" ht="15" customHeight="1" x14ac:dyDescent="0.3">
      <c r="B7" s="125"/>
      <c r="C7" s="98"/>
      <c r="D7" s="98"/>
      <c r="E7" s="98"/>
      <c r="F7" s="126"/>
      <c r="G7" s="141" t="s">
        <v>659</v>
      </c>
      <c r="H7" s="141" t="s">
        <v>660</v>
      </c>
      <c r="I7" s="141" t="s">
        <v>661</v>
      </c>
      <c r="J7" s="141" t="s">
        <v>662</v>
      </c>
      <c r="K7" s="613"/>
    </row>
    <row r="8" spans="2:11" ht="15" customHeight="1" x14ac:dyDescent="0.3">
      <c r="B8" s="125" t="s">
        <v>656</v>
      </c>
      <c r="C8" s="98"/>
      <c r="D8" s="98"/>
      <c r="E8" s="152"/>
      <c r="F8" s="85" t="s">
        <v>124</v>
      </c>
      <c r="G8" s="143" t="s">
        <v>210</v>
      </c>
      <c r="H8" s="143" t="s">
        <v>211</v>
      </c>
      <c r="I8" s="143" t="s">
        <v>212</v>
      </c>
      <c r="J8" s="143" t="s">
        <v>231</v>
      </c>
      <c r="K8" s="143" t="s">
        <v>232</v>
      </c>
    </row>
    <row r="9" spans="2:11" ht="14.4" customHeight="1" x14ac:dyDescent="0.3">
      <c r="B9" s="564" t="s">
        <v>663</v>
      </c>
      <c r="C9" s="607"/>
      <c r="D9" s="607"/>
      <c r="E9" s="607"/>
      <c r="F9" s="245"/>
      <c r="G9" s="245"/>
      <c r="H9" s="245"/>
      <c r="I9" s="245"/>
      <c r="J9" s="245"/>
      <c r="K9" s="246"/>
    </row>
    <row r="10" spans="2:11" ht="14.4" customHeight="1" x14ac:dyDescent="0.3">
      <c r="B10" s="161"/>
      <c r="C10" s="567" t="s">
        <v>664</v>
      </c>
      <c r="D10" s="567"/>
      <c r="E10" s="543"/>
      <c r="F10" s="85">
        <v>1</v>
      </c>
      <c r="G10" s="316">
        <v>209974460</v>
      </c>
      <c r="H10" s="316">
        <v>263186.31</v>
      </c>
      <c r="I10" s="316"/>
      <c r="J10" s="316">
        <v>35000000</v>
      </c>
      <c r="K10" s="316">
        <v>244974460</v>
      </c>
    </row>
    <row r="11" spans="2:11" ht="14.4" customHeight="1" x14ac:dyDescent="0.3">
      <c r="B11" s="606"/>
      <c r="C11" s="614"/>
      <c r="D11" s="190"/>
      <c r="E11" s="184" t="s">
        <v>412</v>
      </c>
      <c r="F11" s="85">
        <v>2</v>
      </c>
      <c r="G11" s="316">
        <v>209974460</v>
      </c>
      <c r="H11" s="316">
        <v>263186.31</v>
      </c>
      <c r="I11" s="316"/>
      <c r="J11" s="316">
        <v>35000000</v>
      </c>
      <c r="K11" s="316">
        <v>244974460</v>
      </c>
    </row>
    <row r="12" spans="2:11" ht="14.4" customHeight="1" x14ac:dyDescent="0.3">
      <c r="B12" s="606"/>
      <c r="C12" s="615"/>
      <c r="D12" s="190"/>
      <c r="E12" s="184" t="s">
        <v>665</v>
      </c>
      <c r="F12" s="85">
        <v>3</v>
      </c>
      <c r="G12" s="317"/>
      <c r="H12" s="316"/>
      <c r="I12" s="316"/>
      <c r="J12" s="316"/>
      <c r="K12" s="316"/>
    </row>
    <row r="13" spans="2:11" ht="14.4" customHeight="1" x14ac:dyDescent="0.3">
      <c r="B13" s="606"/>
      <c r="C13" s="563" t="s">
        <v>666</v>
      </c>
      <c r="D13" s="563"/>
      <c r="E13" s="543"/>
      <c r="F13" s="85">
        <v>4</v>
      </c>
      <c r="G13" s="317"/>
      <c r="H13" s="316">
        <v>851766692.74000001</v>
      </c>
      <c r="I13" s="316">
        <v>301977559.66000003</v>
      </c>
      <c r="J13" s="316">
        <v>45247570.590000004</v>
      </c>
      <c r="K13" s="316">
        <v>1102809188.007</v>
      </c>
    </row>
    <row r="14" spans="2:11" ht="14.4" customHeight="1" x14ac:dyDescent="0.3">
      <c r="B14" s="606"/>
      <c r="C14" s="614"/>
      <c r="D14" s="190"/>
      <c r="E14" s="184" t="s">
        <v>620</v>
      </c>
      <c r="F14" s="85">
        <v>5</v>
      </c>
      <c r="G14" s="317"/>
      <c r="H14" s="316">
        <v>383403039.14999998</v>
      </c>
      <c r="I14" s="316">
        <v>432765.99</v>
      </c>
      <c r="J14" s="316">
        <v>8895036.75</v>
      </c>
      <c r="K14" s="316">
        <v>373539051.63300002</v>
      </c>
    </row>
    <row r="15" spans="2:11" ht="14.4" customHeight="1" x14ac:dyDescent="0.3">
      <c r="B15" s="606"/>
      <c r="C15" s="615"/>
      <c r="D15" s="190"/>
      <c r="E15" s="184" t="s">
        <v>621</v>
      </c>
      <c r="F15" s="85">
        <v>6</v>
      </c>
      <c r="G15" s="317"/>
      <c r="H15" s="316">
        <v>468363653.58999997</v>
      </c>
      <c r="I15" s="316">
        <v>301544793.67000002</v>
      </c>
      <c r="J15" s="316">
        <v>36352533.840000004</v>
      </c>
      <c r="K15" s="316">
        <v>729270136.37399995</v>
      </c>
    </row>
    <row r="16" spans="2:11" ht="14.4" customHeight="1" x14ac:dyDescent="0.3">
      <c r="B16" s="606"/>
      <c r="C16" s="563" t="s">
        <v>667</v>
      </c>
      <c r="D16" s="563"/>
      <c r="E16" s="543"/>
      <c r="F16" s="85">
        <v>7</v>
      </c>
      <c r="G16" s="317"/>
      <c r="H16" s="316">
        <v>618942298.32000005</v>
      </c>
      <c r="I16" s="316">
        <v>68450655.329999998</v>
      </c>
      <c r="J16" s="316">
        <v>278391868.10000002</v>
      </c>
      <c r="K16" s="316">
        <v>613628950.24000001</v>
      </c>
    </row>
    <row r="17" spans="2:11" ht="14.4" customHeight="1" x14ac:dyDescent="0.3">
      <c r="B17" s="606"/>
      <c r="C17" s="614"/>
      <c r="D17" s="190"/>
      <c r="E17" s="184" t="s">
        <v>668</v>
      </c>
      <c r="F17" s="85">
        <v>8</v>
      </c>
      <c r="G17" s="317"/>
      <c r="H17" s="316"/>
      <c r="I17" s="316"/>
      <c r="J17" s="316"/>
      <c r="K17" s="316"/>
    </row>
    <row r="18" spans="2:11" ht="14.4" customHeight="1" x14ac:dyDescent="0.3">
      <c r="B18" s="606"/>
      <c r="C18" s="615"/>
      <c r="D18" s="190"/>
      <c r="E18" s="184" t="s">
        <v>669</v>
      </c>
      <c r="F18" s="85">
        <v>9</v>
      </c>
      <c r="G18" s="317"/>
      <c r="H18" s="316">
        <v>618942298.32000005</v>
      </c>
      <c r="I18" s="316">
        <v>68450655.329999998</v>
      </c>
      <c r="J18" s="316">
        <v>278391868.10000002</v>
      </c>
      <c r="K18" s="316">
        <v>613628950.24000001</v>
      </c>
    </row>
    <row r="19" spans="2:11" ht="14.4" customHeight="1" x14ac:dyDescent="0.3">
      <c r="B19" s="606"/>
      <c r="C19" s="563" t="s">
        <v>670</v>
      </c>
      <c r="D19" s="563"/>
      <c r="E19" s="543"/>
      <c r="F19" s="85">
        <v>10</v>
      </c>
      <c r="G19" s="317"/>
      <c r="H19" s="316"/>
      <c r="I19" s="316"/>
      <c r="J19" s="316"/>
      <c r="K19" s="316"/>
    </row>
    <row r="20" spans="2:11" ht="14.4" customHeight="1" x14ac:dyDescent="0.3">
      <c r="B20" s="606"/>
      <c r="C20" s="563" t="s">
        <v>671</v>
      </c>
      <c r="D20" s="563"/>
      <c r="E20" s="543"/>
      <c r="F20" s="85">
        <v>11</v>
      </c>
      <c r="G20" s="316"/>
      <c r="H20" s="316">
        <v>13329290.84</v>
      </c>
      <c r="I20" s="316">
        <v>1558474</v>
      </c>
      <c r="J20" s="316">
        <v>4207934</v>
      </c>
      <c r="K20" s="316">
        <v>4987171</v>
      </c>
    </row>
    <row r="21" spans="2:11" ht="14.4" customHeight="1" x14ac:dyDescent="0.3">
      <c r="B21" s="606"/>
      <c r="C21" s="614"/>
      <c r="D21" s="190"/>
      <c r="E21" s="184" t="s">
        <v>672</v>
      </c>
      <c r="F21" s="85">
        <v>12</v>
      </c>
      <c r="G21" s="316"/>
      <c r="H21" s="317"/>
      <c r="I21" s="317"/>
      <c r="J21" s="317"/>
      <c r="K21" s="317"/>
    </row>
    <row r="22" spans="2:11" ht="14.4" customHeight="1" x14ac:dyDescent="0.3">
      <c r="B22" s="606"/>
      <c r="C22" s="615"/>
      <c r="D22" s="190"/>
      <c r="E22" s="184" t="s">
        <v>673</v>
      </c>
      <c r="F22" s="85">
        <v>13</v>
      </c>
      <c r="G22" s="317"/>
      <c r="H22" s="316">
        <v>13329290.84</v>
      </c>
      <c r="I22" s="316">
        <v>1558474</v>
      </c>
      <c r="J22" s="316">
        <v>4207934</v>
      </c>
      <c r="K22" s="316">
        <v>4987171</v>
      </c>
    </row>
    <row r="23" spans="2:11" ht="14.4" customHeight="1" x14ac:dyDescent="0.3">
      <c r="B23" s="606"/>
      <c r="C23" s="567" t="s">
        <v>674</v>
      </c>
      <c r="D23" s="567"/>
      <c r="E23" s="571"/>
      <c r="F23" s="188">
        <v>14</v>
      </c>
      <c r="G23" s="318"/>
      <c r="H23" s="318"/>
      <c r="I23" s="318"/>
      <c r="J23" s="318"/>
      <c r="K23" s="319">
        <v>1966399769.247</v>
      </c>
    </row>
    <row r="24" spans="2:11" ht="14.4" customHeight="1" x14ac:dyDescent="0.3">
      <c r="B24" s="564" t="s">
        <v>675</v>
      </c>
      <c r="C24" s="607"/>
      <c r="D24" s="607"/>
      <c r="E24" s="607"/>
      <c r="F24" s="245"/>
      <c r="G24" s="314"/>
      <c r="H24" s="314"/>
      <c r="I24" s="314"/>
      <c r="J24" s="314"/>
      <c r="K24" s="320"/>
    </row>
    <row r="25" spans="2:11" ht="14.4" customHeight="1" x14ac:dyDescent="0.3">
      <c r="B25" s="606"/>
      <c r="C25" s="563" t="s">
        <v>617</v>
      </c>
      <c r="D25" s="563"/>
      <c r="E25" s="543"/>
      <c r="F25" s="85">
        <v>15</v>
      </c>
      <c r="G25" s="317"/>
      <c r="H25" s="317"/>
      <c r="I25" s="317"/>
      <c r="J25" s="317"/>
      <c r="K25" s="316">
        <v>10710801.369999999</v>
      </c>
    </row>
    <row r="26" spans="2:11" ht="14.4" customHeight="1" x14ac:dyDescent="0.3">
      <c r="B26" s="606"/>
      <c r="C26" s="563" t="s">
        <v>1731</v>
      </c>
      <c r="D26" s="563"/>
      <c r="E26" s="543"/>
      <c r="F26" s="85" t="s">
        <v>1093</v>
      </c>
      <c r="G26" s="317"/>
      <c r="H26" s="316"/>
      <c r="I26" s="316"/>
      <c r="J26" s="316"/>
      <c r="K26" s="316"/>
    </row>
    <row r="27" spans="2:11" ht="14.4" customHeight="1" x14ac:dyDescent="0.3">
      <c r="B27" s="606"/>
      <c r="C27" s="563" t="s">
        <v>676</v>
      </c>
      <c r="D27" s="563"/>
      <c r="E27" s="543"/>
      <c r="F27" s="85">
        <v>16</v>
      </c>
      <c r="G27" s="317"/>
      <c r="H27" s="316"/>
      <c r="I27" s="316"/>
      <c r="J27" s="316"/>
      <c r="K27" s="316"/>
    </row>
    <row r="28" spans="2:11" ht="14.4" customHeight="1" x14ac:dyDescent="0.3">
      <c r="B28" s="606"/>
      <c r="C28" s="567" t="s">
        <v>677</v>
      </c>
      <c r="D28" s="567"/>
      <c r="E28" s="571"/>
      <c r="F28" s="85">
        <v>17</v>
      </c>
      <c r="G28" s="317"/>
      <c r="H28" s="316">
        <v>176788524.41999999</v>
      </c>
      <c r="I28" s="316">
        <v>148751103.90000001</v>
      </c>
      <c r="J28" s="316">
        <v>1525901924.2</v>
      </c>
      <c r="K28" s="316">
        <v>1420764353.3285</v>
      </c>
    </row>
    <row r="29" spans="2:11" ht="14.4" customHeight="1" x14ac:dyDescent="0.3">
      <c r="B29" s="606"/>
      <c r="C29" s="163"/>
      <c r="D29" s="567" t="s">
        <v>678</v>
      </c>
      <c r="E29" s="567"/>
      <c r="F29" s="85">
        <v>18</v>
      </c>
      <c r="G29" s="317"/>
      <c r="H29" s="316"/>
      <c r="I29" s="316"/>
      <c r="J29" s="316"/>
      <c r="K29" s="316"/>
    </row>
    <row r="30" spans="2:11" ht="14.4" customHeight="1" x14ac:dyDescent="0.3">
      <c r="B30" s="606"/>
      <c r="C30" s="163"/>
      <c r="D30" s="567" t="s">
        <v>679</v>
      </c>
      <c r="E30" s="567"/>
      <c r="F30" s="85">
        <v>19</v>
      </c>
      <c r="G30" s="317"/>
      <c r="H30" s="316">
        <v>22437438.25</v>
      </c>
      <c r="I30" s="316">
        <v>6984668.5499999998</v>
      </c>
      <c r="J30" s="316">
        <v>54810389</v>
      </c>
      <c r="K30" s="316">
        <v>60546467.100000001</v>
      </c>
    </row>
    <row r="31" spans="2:11" ht="14.4" customHeight="1" x14ac:dyDescent="0.3">
      <c r="B31" s="606"/>
      <c r="C31" s="163"/>
      <c r="D31" s="567" t="s">
        <v>680</v>
      </c>
      <c r="E31" s="567"/>
      <c r="F31" s="85">
        <v>20</v>
      </c>
      <c r="G31" s="317"/>
      <c r="H31" s="316">
        <v>134975743.86000001</v>
      </c>
      <c r="I31" s="316">
        <v>130751415.58</v>
      </c>
      <c r="J31" s="316">
        <v>823415318.85000002</v>
      </c>
      <c r="K31" s="316">
        <v>1353606668.9024999</v>
      </c>
    </row>
    <row r="32" spans="2:11" ht="14.4" customHeight="1" x14ac:dyDescent="0.3">
      <c r="B32" s="606"/>
      <c r="C32" s="163"/>
      <c r="D32" s="163"/>
      <c r="E32" s="184" t="s">
        <v>681</v>
      </c>
      <c r="F32" s="85">
        <v>21</v>
      </c>
      <c r="G32" s="317"/>
      <c r="H32" s="316">
        <v>6239040.1399999997</v>
      </c>
      <c r="I32" s="316">
        <v>6571610.3700000001</v>
      </c>
      <c r="J32" s="316">
        <v>92390846.219999999</v>
      </c>
      <c r="K32" s="316">
        <v>604175997.40149999</v>
      </c>
    </row>
    <row r="33" spans="2:11" ht="14.4" customHeight="1" x14ac:dyDescent="0.3">
      <c r="B33" s="606"/>
      <c r="C33" s="163"/>
      <c r="D33" s="567" t="s">
        <v>682</v>
      </c>
      <c r="E33" s="567"/>
      <c r="F33" s="85">
        <v>22</v>
      </c>
      <c r="G33" s="317"/>
      <c r="H33" s="316">
        <v>19105612.579999998</v>
      </c>
      <c r="I33" s="316">
        <v>10405710.140000001</v>
      </c>
      <c r="J33" s="316">
        <v>640415395.59000003</v>
      </c>
      <c r="K33" s="316"/>
    </row>
    <row r="34" spans="2:11" ht="14.4" customHeight="1" x14ac:dyDescent="0.3">
      <c r="B34" s="606"/>
      <c r="C34" s="163"/>
      <c r="D34" s="163"/>
      <c r="E34" s="184" t="s">
        <v>681</v>
      </c>
      <c r="F34" s="85">
        <v>23</v>
      </c>
      <c r="G34" s="317"/>
      <c r="H34" s="316">
        <v>18968910.239999998</v>
      </c>
      <c r="I34" s="316">
        <v>10376551.310000001</v>
      </c>
      <c r="J34" s="316">
        <v>638682457.80999994</v>
      </c>
      <c r="K34" s="316"/>
    </row>
    <row r="35" spans="2:11" ht="14.4" customHeight="1" x14ac:dyDescent="0.3">
      <c r="B35" s="606"/>
      <c r="C35" s="163"/>
      <c r="D35" s="567" t="s">
        <v>683</v>
      </c>
      <c r="E35" s="567"/>
      <c r="F35" s="85">
        <v>24</v>
      </c>
      <c r="G35" s="317"/>
      <c r="H35" s="316">
        <v>269729.73</v>
      </c>
      <c r="I35" s="316">
        <v>609309.63</v>
      </c>
      <c r="J35" s="316">
        <v>7260820.7599999998</v>
      </c>
      <c r="K35" s="316">
        <v>6611217.3260000004</v>
      </c>
    </row>
    <row r="36" spans="2:11" ht="14.4" customHeight="1" x14ac:dyDescent="0.3">
      <c r="B36" s="606"/>
      <c r="C36" s="567" t="s">
        <v>684</v>
      </c>
      <c r="D36" s="567"/>
      <c r="E36" s="571"/>
      <c r="F36" s="85">
        <v>25</v>
      </c>
      <c r="G36" s="317"/>
      <c r="H36" s="316"/>
      <c r="I36" s="316"/>
      <c r="J36" s="316"/>
      <c r="K36" s="316"/>
    </row>
    <row r="37" spans="2:11" ht="14.4" customHeight="1" x14ac:dyDescent="0.3">
      <c r="B37" s="606"/>
      <c r="C37" s="567" t="s">
        <v>685</v>
      </c>
      <c r="D37" s="567"/>
      <c r="E37" s="571"/>
      <c r="F37" s="85">
        <v>26</v>
      </c>
      <c r="G37" s="316"/>
      <c r="H37" s="316">
        <v>29998948.43</v>
      </c>
      <c r="I37" s="316">
        <v>3269052.93</v>
      </c>
      <c r="J37" s="316">
        <v>35382760.450000003</v>
      </c>
      <c r="K37" s="316">
        <v>49914049.810000002</v>
      </c>
    </row>
    <row r="38" spans="2:11" ht="14.4" customHeight="1" x14ac:dyDescent="0.3">
      <c r="B38" s="606"/>
      <c r="C38" s="163"/>
      <c r="D38" s="567" t="s">
        <v>686</v>
      </c>
      <c r="E38" s="567"/>
      <c r="F38" s="85">
        <v>27</v>
      </c>
      <c r="G38" s="317"/>
      <c r="H38" s="317"/>
      <c r="I38" s="317"/>
      <c r="J38" s="316"/>
      <c r="K38" s="316"/>
    </row>
    <row r="39" spans="2:11" ht="14.4" customHeight="1" x14ac:dyDescent="0.3">
      <c r="B39" s="606"/>
      <c r="C39" s="163"/>
      <c r="D39" s="567" t="s">
        <v>687</v>
      </c>
      <c r="E39" s="567"/>
      <c r="F39" s="85">
        <v>28</v>
      </c>
      <c r="G39" s="317"/>
      <c r="H39" s="316"/>
      <c r="I39" s="316"/>
      <c r="J39" s="316"/>
      <c r="K39" s="316"/>
    </row>
    <row r="40" spans="2:11" ht="14.4" customHeight="1" x14ac:dyDescent="0.3">
      <c r="B40" s="606"/>
      <c r="C40" s="163"/>
      <c r="D40" s="567" t="s">
        <v>883</v>
      </c>
      <c r="E40" s="567"/>
      <c r="F40" s="85">
        <v>29</v>
      </c>
      <c r="G40" s="317"/>
      <c r="H40" s="321">
        <v>1088385.43</v>
      </c>
      <c r="I40" s="317"/>
      <c r="J40" s="317"/>
      <c r="K40" s="316">
        <v>1088385.43</v>
      </c>
    </row>
    <row r="41" spans="2:11" ht="14.4" customHeight="1" x14ac:dyDescent="0.3">
      <c r="B41" s="606"/>
      <c r="C41" s="163"/>
      <c r="D41" s="567" t="s">
        <v>688</v>
      </c>
      <c r="E41" s="567"/>
      <c r="F41" s="85">
        <v>30</v>
      </c>
      <c r="G41" s="317"/>
      <c r="H41" s="321"/>
      <c r="I41" s="317"/>
      <c r="J41" s="317"/>
      <c r="K41" s="316"/>
    </row>
    <row r="42" spans="2:11" ht="14.4" customHeight="1" x14ac:dyDescent="0.3">
      <c r="B42" s="606"/>
      <c r="C42" s="163"/>
      <c r="D42" s="567" t="s">
        <v>689</v>
      </c>
      <c r="E42" s="567"/>
      <c r="F42" s="85">
        <v>31</v>
      </c>
      <c r="G42" s="317"/>
      <c r="H42" s="316">
        <v>28910563</v>
      </c>
      <c r="I42" s="316">
        <v>3269052.93</v>
      </c>
      <c r="J42" s="316">
        <v>35382760.450000003</v>
      </c>
      <c r="K42" s="316">
        <v>48825664.380000003</v>
      </c>
    </row>
    <row r="43" spans="2:11" ht="14.4" customHeight="1" x14ac:dyDescent="0.3">
      <c r="B43" s="606"/>
      <c r="C43" s="567" t="s">
        <v>690</v>
      </c>
      <c r="D43" s="567"/>
      <c r="E43" s="571"/>
      <c r="F43" s="85">
        <v>32</v>
      </c>
      <c r="G43" s="317"/>
      <c r="H43" s="316">
        <v>37345211.609999999</v>
      </c>
      <c r="I43" s="316">
        <v>42385330.93</v>
      </c>
      <c r="J43" s="316">
        <v>75998114.579999998</v>
      </c>
      <c r="K43" s="316">
        <v>8022875.5357999997</v>
      </c>
    </row>
    <row r="44" spans="2:11" ht="14.4" customHeight="1" x14ac:dyDescent="0.3">
      <c r="B44" s="568"/>
      <c r="C44" s="565" t="s">
        <v>691</v>
      </c>
      <c r="D44" s="565"/>
      <c r="E44" s="566"/>
      <c r="F44" s="85">
        <v>33</v>
      </c>
      <c r="G44" s="317"/>
      <c r="H44" s="317"/>
      <c r="I44" s="317"/>
      <c r="J44" s="317"/>
      <c r="K44" s="316">
        <v>1489412080.0443001</v>
      </c>
    </row>
    <row r="45" spans="2:11" ht="14.4" customHeight="1" x14ac:dyDescent="0.3">
      <c r="B45" s="573" t="s">
        <v>692</v>
      </c>
      <c r="C45" s="565"/>
      <c r="D45" s="565"/>
      <c r="E45" s="566"/>
      <c r="F45" s="85">
        <v>34</v>
      </c>
      <c r="G45" s="317"/>
      <c r="H45" s="317"/>
      <c r="I45" s="317"/>
      <c r="J45" s="317"/>
      <c r="K45" s="329">
        <v>1.3203</v>
      </c>
    </row>
  </sheetData>
  <mergeCells count="38">
    <mergeCell ref="B45:E45"/>
    <mergeCell ref="D33:E33"/>
    <mergeCell ref="D35:E35"/>
    <mergeCell ref="C36:E36"/>
    <mergeCell ref="C37:E37"/>
    <mergeCell ref="D38:E38"/>
    <mergeCell ref="D39:E39"/>
    <mergeCell ref="D40:E40"/>
    <mergeCell ref="D41:E41"/>
    <mergeCell ref="D42:E42"/>
    <mergeCell ref="C43:E43"/>
    <mergeCell ref="C44:E44"/>
    <mergeCell ref="B24:E24"/>
    <mergeCell ref="B25:B44"/>
    <mergeCell ref="C25:E25"/>
    <mergeCell ref="C26:E26"/>
    <mergeCell ref="C27:E27"/>
    <mergeCell ref="C28:E28"/>
    <mergeCell ref="D29:E29"/>
    <mergeCell ref="D30:E30"/>
    <mergeCell ref="D31:E31"/>
    <mergeCell ref="C10:E10"/>
    <mergeCell ref="B11:B23"/>
    <mergeCell ref="C11:C12"/>
    <mergeCell ref="C13:E13"/>
    <mergeCell ref="C14:C15"/>
    <mergeCell ref="C16:E16"/>
    <mergeCell ref="C17:C18"/>
    <mergeCell ref="C19:E19"/>
    <mergeCell ref="C20:E20"/>
    <mergeCell ref="C21:C22"/>
    <mergeCell ref="C23:E23"/>
    <mergeCell ref="B9:E9"/>
    <mergeCell ref="B2:K2"/>
    <mergeCell ref="G4:H4"/>
    <mergeCell ref="I4:K4"/>
    <mergeCell ref="G6:J6"/>
    <mergeCell ref="K6:K7"/>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169985" r:id="rId4" name="aguWaterMark">
          <controlPr defaultSize="0" disabled="1" autoLine="0" autoPict="0" r:id="rId5">
            <anchor moveWithCells="1">
              <from>
                <xdr:col>0</xdr:col>
                <xdr:colOff>0</xdr:colOff>
                <xdr:row>0</xdr:row>
                <xdr:rowOff>0</xdr:rowOff>
              </from>
              <to>
                <xdr:col>2</xdr:col>
                <xdr:colOff>487680</xdr:colOff>
                <xdr:row>1</xdr:row>
                <xdr:rowOff>106680</xdr:rowOff>
              </to>
            </anchor>
          </controlPr>
        </control>
      </mc:Choice>
      <mc:Fallback>
        <control shapeId="169985" r:id="rId4" name="aguWaterMark"/>
      </mc:Fallback>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33869-7020-4E23-8342-FD7AFD8172A8}">
  <sheetPr codeName="Sheet15">
    <tabColor theme="0" tint="-4.9989318521683403E-2"/>
  </sheetPr>
  <dimension ref="A1:D13"/>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0.5546875" customWidth="1"/>
    <col min="3" max="3" width="7.5546875" customWidth="1"/>
    <col min="4" max="4" width="150.5546875" customWidth="1"/>
  </cols>
  <sheetData>
    <row r="1" spans="1:4" ht="10.199999999999999" customHeight="1" x14ac:dyDescent="0.3"/>
    <row r="2" spans="1:4" ht="27.9" customHeight="1" x14ac:dyDescent="0.3">
      <c r="B2" s="544" t="s">
        <v>949</v>
      </c>
      <c r="C2" s="544"/>
      <c r="D2" s="544"/>
    </row>
    <row r="3" spans="1:4" ht="14.4" customHeight="1" x14ac:dyDescent="0.3">
      <c r="B3" s="129" t="s">
        <v>1991</v>
      </c>
    </row>
    <row r="5" spans="1:4" x14ac:dyDescent="0.3">
      <c r="B5" s="120"/>
      <c r="C5" s="121"/>
      <c r="D5" s="86" t="s">
        <v>311</v>
      </c>
    </row>
    <row r="6" spans="1:4" x14ac:dyDescent="0.3">
      <c r="B6" s="123" t="s">
        <v>648</v>
      </c>
      <c r="C6" s="85" t="s">
        <v>124</v>
      </c>
      <c r="D6" s="85" t="s">
        <v>952</v>
      </c>
    </row>
    <row r="7" spans="1:4" ht="50.1" customHeight="1" x14ac:dyDescent="0.3">
      <c r="A7" s="41"/>
      <c r="B7" s="97" t="s">
        <v>649</v>
      </c>
      <c r="C7" s="85" t="s">
        <v>210</v>
      </c>
      <c r="D7" s="279" t="s">
        <v>5305</v>
      </c>
    </row>
    <row r="8" spans="1:4" ht="50.1" customHeight="1" x14ac:dyDescent="0.3">
      <c r="A8" s="41"/>
      <c r="B8" s="97" t="s">
        <v>650</v>
      </c>
      <c r="C8" s="85" t="s">
        <v>211</v>
      </c>
      <c r="D8" s="279" t="s">
        <v>5270</v>
      </c>
    </row>
    <row r="9" spans="1:4" ht="50.1" customHeight="1" x14ac:dyDescent="0.3">
      <c r="A9" s="41"/>
      <c r="B9" s="97" t="s">
        <v>651</v>
      </c>
      <c r="C9" s="85" t="s">
        <v>212</v>
      </c>
      <c r="D9" s="279" t="s">
        <v>5271</v>
      </c>
    </row>
    <row r="10" spans="1:4" ht="50.1" customHeight="1" x14ac:dyDescent="0.3">
      <c r="A10" s="41"/>
      <c r="B10" s="97" t="s">
        <v>652</v>
      </c>
      <c r="C10" s="85" t="s">
        <v>231</v>
      </c>
      <c r="D10" s="279" t="s">
        <v>5306</v>
      </c>
    </row>
    <row r="11" spans="1:4" ht="50.1" customHeight="1" x14ac:dyDescent="0.3">
      <c r="A11" s="41"/>
      <c r="B11" s="97" t="s">
        <v>653</v>
      </c>
      <c r="C11" s="85" t="s">
        <v>232</v>
      </c>
      <c r="D11" s="279" t="s">
        <v>5307</v>
      </c>
    </row>
    <row r="12" spans="1:4" ht="50.1" customHeight="1" x14ac:dyDescent="0.3">
      <c r="A12" s="41"/>
      <c r="B12" s="97" t="s">
        <v>654</v>
      </c>
      <c r="C12" s="85" t="s">
        <v>271</v>
      </c>
      <c r="D12" s="279" t="s">
        <v>5308</v>
      </c>
    </row>
    <row r="13" spans="1:4" ht="50.1" customHeight="1" x14ac:dyDescent="0.3">
      <c r="A13" s="41"/>
      <c r="B13" s="97" t="s">
        <v>655</v>
      </c>
      <c r="C13" s="85" t="s">
        <v>272</v>
      </c>
      <c r="D13" s="279" t="s">
        <v>5272</v>
      </c>
    </row>
  </sheetData>
  <mergeCells count="1">
    <mergeCell ref="B2:D2"/>
  </mergeCells>
  <conditionalFormatting sqref="D7:D13">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legacyDrawing r:id="rId3"/>
  <controls>
    <mc:AlternateContent xmlns:mc="http://schemas.openxmlformats.org/markup-compatibility/2006">
      <mc:Choice Requires="x14">
        <control shapeId="2969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29697" r:id="rId4" name="aguWaterMark"/>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BE11-955B-4297-8283-3CB34232CF6D}">
  <sheetPr codeName="Sheet47"/>
  <dimension ref="A1:C1450"/>
  <sheetViews>
    <sheetView showGridLines="0" zoomScaleNormal="100" workbookViewId="0"/>
  </sheetViews>
  <sheetFormatPr defaultRowHeight="14.4" x14ac:dyDescent="0.3"/>
  <cols>
    <col min="1" max="1" width="54.5546875" bestFit="1" customWidth="1"/>
  </cols>
  <sheetData>
    <row r="1" spans="1:2" x14ac:dyDescent="0.3">
      <c r="A1" t="s">
        <v>1099</v>
      </c>
      <c r="B1" t="s">
        <v>1033</v>
      </c>
    </row>
    <row r="3" spans="1:2" x14ac:dyDescent="0.3">
      <c r="A3" t="s">
        <v>1111</v>
      </c>
      <c r="B3" t="s">
        <v>1112</v>
      </c>
    </row>
    <row r="4" spans="1:2" x14ac:dyDescent="0.3">
      <c r="A4" t="s">
        <v>1113</v>
      </c>
      <c r="B4" t="s">
        <v>1114</v>
      </c>
    </row>
    <row r="5" spans="1:2" x14ac:dyDescent="0.3">
      <c r="A5" t="s">
        <v>1115</v>
      </c>
      <c r="B5" t="s">
        <v>1116</v>
      </c>
    </row>
    <row r="6" spans="1:2" x14ac:dyDescent="0.3">
      <c r="A6" t="s">
        <v>1117</v>
      </c>
      <c r="B6" t="s">
        <v>1118</v>
      </c>
    </row>
    <row r="7" spans="1:2" x14ac:dyDescent="0.3">
      <c r="A7" t="s">
        <v>1119</v>
      </c>
      <c r="B7" t="s">
        <v>1120</v>
      </c>
    </row>
    <row r="8" spans="1:2" x14ac:dyDescent="0.3">
      <c r="A8" t="s">
        <v>1121</v>
      </c>
      <c r="B8" t="s">
        <v>1122</v>
      </c>
    </row>
    <row r="9" spans="1:2" x14ac:dyDescent="0.3">
      <c r="A9" t="s">
        <v>1123</v>
      </c>
      <c r="B9" t="s">
        <v>1124</v>
      </c>
    </row>
    <row r="10" spans="1:2" x14ac:dyDescent="0.3">
      <c r="A10" t="s">
        <v>1125</v>
      </c>
      <c r="B10" t="s">
        <v>1126</v>
      </c>
    </row>
    <row r="11" spans="1:2" x14ac:dyDescent="0.3">
      <c r="A11" t="s">
        <v>1127</v>
      </c>
      <c r="B11" t="s">
        <v>1128</v>
      </c>
    </row>
    <row r="12" spans="1:2" x14ac:dyDescent="0.3">
      <c r="A12" t="s">
        <v>1129</v>
      </c>
      <c r="B12" t="s">
        <v>1130</v>
      </c>
    </row>
    <row r="13" spans="1:2" x14ac:dyDescent="0.3">
      <c r="A13" t="s">
        <v>1131</v>
      </c>
      <c r="B13" t="s">
        <v>1132</v>
      </c>
    </row>
    <row r="14" spans="1:2" x14ac:dyDescent="0.3">
      <c r="A14" t="s">
        <v>1133</v>
      </c>
      <c r="B14" t="s">
        <v>1134</v>
      </c>
    </row>
    <row r="15" spans="1:2" x14ac:dyDescent="0.3">
      <c r="A15" t="s">
        <v>1135</v>
      </c>
      <c r="B15" t="s">
        <v>1136</v>
      </c>
    </row>
    <row r="16" spans="1:2" x14ac:dyDescent="0.3">
      <c r="A16" t="s">
        <v>1137</v>
      </c>
      <c r="B16" t="s">
        <v>1138</v>
      </c>
    </row>
    <row r="17" spans="1:2" x14ac:dyDescent="0.3">
      <c r="A17" t="s">
        <v>1139</v>
      </c>
      <c r="B17" t="s">
        <v>1140</v>
      </c>
    </row>
    <row r="18" spans="1:2" x14ac:dyDescent="0.3">
      <c r="A18" t="s">
        <v>1141</v>
      </c>
      <c r="B18" t="s">
        <v>1142</v>
      </c>
    </row>
    <row r="19" spans="1:2" x14ac:dyDescent="0.3">
      <c r="A19" t="s">
        <v>1143</v>
      </c>
      <c r="B19" t="s">
        <v>1144</v>
      </c>
    </row>
    <row r="20" spans="1:2" x14ac:dyDescent="0.3">
      <c r="A20" t="s">
        <v>1145</v>
      </c>
      <c r="B20" t="s">
        <v>1146</v>
      </c>
    </row>
    <row r="21" spans="1:2" x14ac:dyDescent="0.3">
      <c r="A21" t="s">
        <v>1147</v>
      </c>
      <c r="B21" t="s">
        <v>1148</v>
      </c>
    </row>
    <row r="22" spans="1:2" x14ac:dyDescent="0.3">
      <c r="A22" t="s">
        <v>1149</v>
      </c>
      <c r="B22" t="s">
        <v>1150</v>
      </c>
    </row>
    <row r="23" spans="1:2" x14ac:dyDescent="0.3">
      <c r="A23" t="s">
        <v>1151</v>
      </c>
      <c r="B23" t="s">
        <v>1152</v>
      </c>
    </row>
    <row r="24" spans="1:2" x14ac:dyDescent="0.3">
      <c r="A24" t="s">
        <v>1153</v>
      </c>
      <c r="B24" t="s">
        <v>1154</v>
      </c>
    </row>
    <row r="25" spans="1:2" x14ac:dyDescent="0.3">
      <c r="A25" t="s">
        <v>1155</v>
      </c>
      <c r="B25" t="s">
        <v>1156</v>
      </c>
    </row>
    <row r="26" spans="1:2" x14ac:dyDescent="0.3">
      <c r="A26" t="s">
        <v>1157</v>
      </c>
      <c r="B26" t="s">
        <v>1158</v>
      </c>
    </row>
    <row r="27" spans="1:2" x14ac:dyDescent="0.3">
      <c r="A27" t="s">
        <v>1159</v>
      </c>
      <c r="B27" t="s">
        <v>1160</v>
      </c>
    </row>
    <row r="28" spans="1:2" x14ac:dyDescent="0.3">
      <c r="A28" t="s">
        <v>1161</v>
      </c>
      <c r="B28" t="s">
        <v>1162</v>
      </c>
    </row>
    <row r="29" spans="1:2" x14ac:dyDescent="0.3">
      <c r="A29" t="s">
        <v>1163</v>
      </c>
      <c r="B29" t="s">
        <v>1164</v>
      </c>
    </row>
    <row r="30" spans="1:2" x14ac:dyDescent="0.3">
      <c r="A30" t="s">
        <v>1165</v>
      </c>
      <c r="B30" t="s">
        <v>1166</v>
      </c>
    </row>
    <row r="31" spans="1:2" x14ac:dyDescent="0.3">
      <c r="A31" t="s">
        <v>1167</v>
      </c>
      <c r="B31" t="s">
        <v>1168</v>
      </c>
    </row>
    <row r="32" spans="1:2" x14ac:dyDescent="0.3">
      <c r="A32" t="s">
        <v>1169</v>
      </c>
      <c r="B32" t="s">
        <v>1170</v>
      </c>
    </row>
    <row r="33" spans="1:2" x14ac:dyDescent="0.3">
      <c r="A33" t="s">
        <v>1171</v>
      </c>
      <c r="B33" t="s">
        <v>1172</v>
      </c>
    </row>
    <row r="34" spans="1:2" x14ac:dyDescent="0.3">
      <c r="A34" t="s">
        <v>1173</v>
      </c>
      <c r="B34" t="s">
        <v>1174</v>
      </c>
    </row>
    <row r="35" spans="1:2" x14ac:dyDescent="0.3">
      <c r="A35" t="s">
        <v>1175</v>
      </c>
      <c r="B35" t="s">
        <v>1176</v>
      </c>
    </row>
    <row r="36" spans="1:2" x14ac:dyDescent="0.3">
      <c r="A36" t="s">
        <v>1177</v>
      </c>
      <c r="B36" t="s">
        <v>1178</v>
      </c>
    </row>
    <row r="37" spans="1:2" x14ac:dyDescent="0.3">
      <c r="A37" t="s">
        <v>1179</v>
      </c>
      <c r="B37" t="s">
        <v>1180</v>
      </c>
    </row>
    <row r="38" spans="1:2" x14ac:dyDescent="0.3">
      <c r="A38" t="s">
        <v>1181</v>
      </c>
      <c r="B38" t="s">
        <v>1182</v>
      </c>
    </row>
    <row r="39" spans="1:2" x14ac:dyDescent="0.3">
      <c r="A39" t="s">
        <v>1183</v>
      </c>
      <c r="B39" t="s">
        <v>1184</v>
      </c>
    </row>
    <row r="40" spans="1:2" x14ac:dyDescent="0.3">
      <c r="A40" t="s">
        <v>1185</v>
      </c>
      <c r="B40" t="s">
        <v>1186</v>
      </c>
    </row>
    <row r="41" spans="1:2" x14ac:dyDescent="0.3">
      <c r="A41" t="s">
        <v>1187</v>
      </c>
      <c r="B41" t="s">
        <v>1188</v>
      </c>
    </row>
    <row r="42" spans="1:2" x14ac:dyDescent="0.3">
      <c r="A42" t="s">
        <v>1189</v>
      </c>
      <c r="B42" t="s">
        <v>1190</v>
      </c>
    </row>
    <row r="43" spans="1:2" x14ac:dyDescent="0.3">
      <c r="A43" t="s">
        <v>1191</v>
      </c>
      <c r="B43" t="s">
        <v>1192</v>
      </c>
    </row>
    <row r="44" spans="1:2" x14ac:dyDescent="0.3">
      <c r="A44" t="s">
        <v>1193</v>
      </c>
      <c r="B44" t="s">
        <v>1194</v>
      </c>
    </row>
    <row r="45" spans="1:2" x14ac:dyDescent="0.3">
      <c r="A45" t="s">
        <v>1195</v>
      </c>
      <c r="B45" t="s">
        <v>1196</v>
      </c>
    </row>
    <row r="46" spans="1:2" x14ac:dyDescent="0.3">
      <c r="A46" t="s">
        <v>1197</v>
      </c>
      <c r="B46" t="s">
        <v>1198</v>
      </c>
    </row>
    <row r="47" spans="1:2" x14ac:dyDescent="0.3">
      <c r="A47" t="s">
        <v>1199</v>
      </c>
      <c r="B47" t="s">
        <v>1200</v>
      </c>
    </row>
    <row r="48" spans="1:2" x14ac:dyDescent="0.3">
      <c r="A48" t="s">
        <v>1201</v>
      </c>
      <c r="B48" t="s">
        <v>1202</v>
      </c>
    </row>
    <row r="49" spans="1:2" x14ac:dyDescent="0.3">
      <c r="A49" t="s">
        <v>1203</v>
      </c>
      <c r="B49" t="s">
        <v>1204</v>
      </c>
    </row>
    <row r="50" spans="1:2" x14ac:dyDescent="0.3">
      <c r="A50" t="s">
        <v>1205</v>
      </c>
      <c r="B50" t="s">
        <v>1206</v>
      </c>
    </row>
    <row r="51" spans="1:2" x14ac:dyDescent="0.3">
      <c r="A51" t="s">
        <v>1207</v>
      </c>
      <c r="B51" t="s">
        <v>1208</v>
      </c>
    </row>
    <row r="52" spans="1:2" x14ac:dyDescent="0.3">
      <c r="A52" t="s">
        <v>1209</v>
      </c>
      <c r="B52" t="s">
        <v>1210</v>
      </c>
    </row>
    <row r="53" spans="1:2" x14ac:dyDescent="0.3">
      <c r="A53" t="s">
        <v>1211</v>
      </c>
      <c r="B53" t="s">
        <v>1212</v>
      </c>
    </row>
    <row r="54" spans="1:2" x14ac:dyDescent="0.3">
      <c r="A54" t="s">
        <v>1213</v>
      </c>
      <c r="B54" t="s">
        <v>1214</v>
      </c>
    </row>
    <row r="55" spans="1:2" x14ac:dyDescent="0.3">
      <c r="A55" t="s">
        <v>1215</v>
      </c>
      <c r="B55" t="s">
        <v>1216</v>
      </c>
    </row>
    <row r="56" spans="1:2" x14ac:dyDescent="0.3">
      <c r="A56" t="s">
        <v>1217</v>
      </c>
      <c r="B56" t="s">
        <v>1218</v>
      </c>
    </row>
    <row r="57" spans="1:2" x14ac:dyDescent="0.3">
      <c r="A57" t="s">
        <v>1219</v>
      </c>
      <c r="B57" t="s">
        <v>1220</v>
      </c>
    </row>
    <row r="58" spans="1:2" x14ac:dyDescent="0.3">
      <c r="A58" t="s">
        <v>1221</v>
      </c>
      <c r="B58" t="s">
        <v>1222</v>
      </c>
    </row>
    <row r="59" spans="1:2" x14ac:dyDescent="0.3">
      <c r="A59" t="s">
        <v>1223</v>
      </c>
      <c r="B59" t="s">
        <v>1224</v>
      </c>
    </row>
    <row r="60" spans="1:2" x14ac:dyDescent="0.3">
      <c r="A60" t="s">
        <v>1225</v>
      </c>
      <c r="B60" t="s">
        <v>1226</v>
      </c>
    </row>
    <row r="61" spans="1:2" x14ac:dyDescent="0.3">
      <c r="A61" t="s">
        <v>1227</v>
      </c>
      <c r="B61" t="s">
        <v>1228</v>
      </c>
    </row>
    <row r="62" spans="1:2" x14ac:dyDescent="0.3">
      <c r="A62" t="s">
        <v>1229</v>
      </c>
      <c r="B62" t="s">
        <v>1230</v>
      </c>
    </row>
    <row r="63" spans="1:2" x14ac:dyDescent="0.3">
      <c r="A63" t="s">
        <v>1231</v>
      </c>
      <c r="B63" t="s">
        <v>1232</v>
      </c>
    </row>
    <row r="64" spans="1:2" x14ac:dyDescent="0.3">
      <c r="A64" t="s">
        <v>1233</v>
      </c>
      <c r="B64" t="s">
        <v>1234</v>
      </c>
    </row>
    <row r="65" spans="1:2" x14ac:dyDescent="0.3">
      <c r="A65" t="s">
        <v>1235</v>
      </c>
      <c r="B65" t="s">
        <v>1236</v>
      </c>
    </row>
    <row r="66" spans="1:2" x14ac:dyDescent="0.3">
      <c r="A66" t="s">
        <v>1237</v>
      </c>
      <c r="B66" t="s">
        <v>1238</v>
      </c>
    </row>
    <row r="67" spans="1:2" x14ac:dyDescent="0.3">
      <c r="A67" t="s">
        <v>1239</v>
      </c>
      <c r="B67" t="s">
        <v>1240</v>
      </c>
    </row>
    <row r="68" spans="1:2" x14ac:dyDescent="0.3">
      <c r="A68" t="s">
        <v>1241</v>
      </c>
      <c r="B68" t="s">
        <v>1242</v>
      </c>
    </row>
    <row r="69" spans="1:2" x14ac:dyDescent="0.3">
      <c r="A69" t="s">
        <v>1243</v>
      </c>
      <c r="B69" t="s">
        <v>1244</v>
      </c>
    </row>
    <row r="70" spans="1:2" x14ac:dyDescent="0.3">
      <c r="A70" t="s">
        <v>1245</v>
      </c>
      <c r="B70" t="s">
        <v>1246</v>
      </c>
    </row>
    <row r="71" spans="1:2" x14ac:dyDescent="0.3">
      <c r="A71" t="s">
        <v>1247</v>
      </c>
      <c r="B71" t="s">
        <v>1248</v>
      </c>
    </row>
    <row r="72" spans="1:2" x14ac:dyDescent="0.3">
      <c r="A72" t="s">
        <v>1249</v>
      </c>
      <c r="B72" t="s">
        <v>1250</v>
      </c>
    </row>
    <row r="73" spans="1:2" x14ac:dyDescent="0.3">
      <c r="A73" t="s">
        <v>1251</v>
      </c>
      <c r="B73" t="s">
        <v>1252</v>
      </c>
    </row>
    <row r="74" spans="1:2" x14ac:dyDescent="0.3">
      <c r="A74" t="s">
        <v>1253</v>
      </c>
      <c r="B74" t="s">
        <v>1254</v>
      </c>
    </row>
    <row r="75" spans="1:2" x14ac:dyDescent="0.3">
      <c r="A75" t="s">
        <v>1255</v>
      </c>
      <c r="B75" t="s">
        <v>1256</v>
      </c>
    </row>
    <row r="76" spans="1:2" x14ac:dyDescent="0.3">
      <c r="A76" t="s">
        <v>1257</v>
      </c>
      <c r="B76" t="s">
        <v>1258</v>
      </c>
    </row>
    <row r="77" spans="1:2" x14ac:dyDescent="0.3">
      <c r="A77" t="s">
        <v>1259</v>
      </c>
      <c r="B77" t="s">
        <v>1260</v>
      </c>
    </row>
    <row r="78" spans="1:2" x14ac:dyDescent="0.3">
      <c r="A78" t="s">
        <v>1261</v>
      </c>
      <c r="B78" t="s">
        <v>1262</v>
      </c>
    </row>
    <row r="79" spans="1:2" x14ac:dyDescent="0.3">
      <c r="A79" t="s">
        <v>1263</v>
      </c>
      <c r="B79" t="s">
        <v>1264</v>
      </c>
    </row>
    <row r="80" spans="1:2" x14ac:dyDescent="0.3">
      <c r="A80" t="s">
        <v>1265</v>
      </c>
      <c r="B80" t="s">
        <v>1266</v>
      </c>
    </row>
    <row r="81" spans="1:2" x14ac:dyDescent="0.3">
      <c r="A81" t="s">
        <v>1267</v>
      </c>
      <c r="B81" t="s">
        <v>1268</v>
      </c>
    </row>
    <row r="82" spans="1:2" x14ac:dyDescent="0.3">
      <c r="A82" t="s">
        <v>1269</v>
      </c>
      <c r="B82" t="s">
        <v>1270</v>
      </c>
    </row>
    <row r="83" spans="1:2" x14ac:dyDescent="0.3">
      <c r="A83" t="s">
        <v>1271</v>
      </c>
      <c r="B83" t="s">
        <v>1272</v>
      </c>
    </row>
    <row r="84" spans="1:2" x14ac:dyDescent="0.3">
      <c r="A84" t="s">
        <v>1273</v>
      </c>
      <c r="B84" t="s">
        <v>1274</v>
      </c>
    </row>
    <row r="85" spans="1:2" x14ac:dyDescent="0.3">
      <c r="A85" t="s">
        <v>1275</v>
      </c>
      <c r="B85" t="s">
        <v>1276</v>
      </c>
    </row>
    <row r="86" spans="1:2" x14ac:dyDescent="0.3">
      <c r="A86" t="s">
        <v>1277</v>
      </c>
      <c r="B86" t="s">
        <v>1278</v>
      </c>
    </row>
    <row r="87" spans="1:2" x14ac:dyDescent="0.3">
      <c r="A87" t="s">
        <v>1279</v>
      </c>
      <c r="B87" t="s">
        <v>1280</v>
      </c>
    </row>
    <row r="88" spans="1:2" x14ac:dyDescent="0.3">
      <c r="A88" t="s">
        <v>1281</v>
      </c>
      <c r="B88" t="s">
        <v>1282</v>
      </c>
    </row>
    <row r="89" spans="1:2" x14ac:dyDescent="0.3">
      <c r="A89" t="s">
        <v>1283</v>
      </c>
      <c r="B89" t="s">
        <v>1284</v>
      </c>
    </row>
    <row r="90" spans="1:2" x14ac:dyDescent="0.3">
      <c r="A90" t="s">
        <v>1285</v>
      </c>
      <c r="B90" t="s">
        <v>1286</v>
      </c>
    </row>
    <row r="91" spans="1:2" x14ac:dyDescent="0.3">
      <c r="A91" t="s">
        <v>1287</v>
      </c>
      <c r="B91" t="s">
        <v>1288</v>
      </c>
    </row>
    <row r="92" spans="1:2" x14ac:dyDescent="0.3">
      <c r="A92" t="s">
        <v>1289</v>
      </c>
      <c r="B92" t="s">
        <v>1290</v>
      </c>
    </row>
    <row r="93" spans="1:2" x14ac:dyDescent="0.3">
      <c r="A93" t="s">
        <v>1291</v>
      </c>
      <c r="B93" t="s">
        <v>1292</v>
      </c>
    </row>
    <row r="94" spans="1:2" x14ac:dyDescent="0.3">
      <c r="A94" t="s">
        <v>1293</v>
      </c>
      <c r="B94" t="s">
        <v>1294</v>
      </c>
    </row>
    <row r="95" spans="1:2" x14ac:dyDescent="0.3">
      <c r="A95" t="s">
        <v>1295</v>
      </c>
      <c r="B95" t="s">
        <v>1296</v>
      </c>
    </row>
    <row r="96" spans="1:2" x14ac:dyDescent="0.3">
      <c r="A96" t="s">
        <v>1297</v>
      </c>
      <c r="B96" t="s">
        <v>1298</v>
      </c>
    </row>
    <row r="97" spans="1:2" x14ac:dyDescent="0.3">
      <c r="A97" t="s">
        <v>1299</v>
      </c>
      <c r="B97" t="s">
        <v>1300</v>
      </c>
    </row>
    <row r="98" spans="1:2" x14ac:dyDescent="0.3">
      <c r="A98" t="s">
        <v>1301</v>
      </c>
      <c r="B98" t="s">
        <v>1302</v>
      </c>
    </row>
    <row r="99" spans="1:2" x14ac:dyDescent="0.3">
      <c r="A99" t="s">
        <v>1303</v>
      </c>
      <c r="B99" t="s">
        <v>1304</v>
      </c>
    </row>
    <row r="100" spans="1:2" x14ac:dyDescent="0.3">
      <c r="A100" t="s">
        <v>1305</v>
      </c>
      <c r="B100" t="s">
        <v>1306</v>
      </c>
    </row>
    <row r="101" spans="1:2" x14ac:dyDescent="0.3">
      <c r="A101" t="s">
        <v>1307</v>
      </c>
      <c r="B101" t="s">
        <v>1308</v>
      </c>
    </row>
    <row r="102" spans="1:2" x14ac:dyDescent="0.3">
      <c r="A102" t="s">
        <v>1309</v>
      </c>
      <c r="B102" t="s">
        <v>1310</v>
      </c>
    </row>
    <row r="103" spans="1:2" x14ac:dyDescent="0.3">
      <c r="A103" t="s">
        <v>1311</v>
      </c>
      <c r="B103" t="s">
        <v>1312</v>
      </c>
    </row>
    <row r="104" spans="1:2" x14ac:dyDescent="0.3">
      <c r="A104" t="s">
        <v>1313</v>
      </c>
      <c r="B104" t="s">
        <v>1314</v>
      </c>
    </row>
    <row r="105" spans="1:2" x14ac:dyDescent="0.3">
      <c r="A105" t="s">
        <v>1315</v>
      </c>
      <c r="B105" t="s">
        <v>1316</v>
      </c>
    </row>
    <row r="106" spans="1:2" x14ac:dyDescent="0.3">
      <c r="A106" t="s">
        <v>1317</v>
      </c>
      <c r="B106" t="s">
        <v>1318</v>
      </c>
    </row>
    <row r="107" spans="1:2" x14ac:dyDescent="0.3">
      <c r="A107" t="s">
        <v>1319</v>
      </c>
      <c r="B107" t="s">
        <v>1320</v>
      </c>
    </row>
    <row r="108" spans="1:2" x14ac:dyDescent="0.3">
      <c r="A108" t="s">
        <v>1321</v>
      </c>
      <c r="B108" t="s">
        <v>1322</v>
      </c>
    </row>
    <row r="109" spans="1:2" x14ac:dyDescent="0.3">
      <c r="A109" t="s">
        <v>1323</v>
      </c>
      <c r="B109" t="s">
        <v>1324</v>
      </c>
    </row>
    <row r="110" spans="1:2" x14ac:dyDescent="0.3">
      <c r="A110" t="s">
        <v>1325</v>
      </c>
      <c r="B110" t="s">
        <v>1326</v>
      </c>
    </row>
    <row r="111" spans="1:2" x14ac:dyDescent="0.3">
      <c r="A111" t="s">
        <v>1327</v>
      </c>
      <c r="B111" t="s">
        <v>1328</v>
      </c>
    </row>
    <row r="112" spans="1:2" x14ac:dyDescent="0.3">
      <c r="A112" t="s">
        <v>1329</v>
      </c>
      <c r="B112" t="s">
        <v>1330</v>
      </c>
    </row>
    <row r="113" spans="1:2" x14ac:dyDescent="0.3">
      <c r="A113" t="s">
        <v>1331</v>
      </c>
      <c r="B113" t="s">
        <v>1332</v>
      </c>
    </row>
    <row r="114" spans="1:2" x14ac:dyDescent="0.3">
      <c r="A114" t="s">
        <v>1333</v>
      </c>
      <c r="B114" t="s">
        <v>1334</v>
      </c>
    </row>
    <row r="115" spans="1:2" x14ac:dyDescent="0.3">
      <c r="A115" t="s">
        <v>1335</v>
      </c>
      <c r="B115" t="s">
        <v>1336</v>
      </c>
    </row>
    <row r="116" spans="1:2" x14ac:dyDescent="0.3">
      <c r="A116" t="s">
        <v>1337</v>
      </c>
      <c r="B116" t="s">
        <v>1338</v>
      </c>
    </row>
    <row r="117" spans="1:2" x14ac:dyDescent="0.3">
      <c r="A117" t="s">
        <v>1339</v>
      </c>
      <c r="B117" t="s">
        <v>1340</v>
      </c>
    </row>
    <row r="118" spans="1:2" x14ac:dyDescent="0.3">
      <c r="A118" t="s">
        <v>1341</v>
      </c>
      <c r="B118" t="s">
        <v>1342</v>
      </c>
    </row>
    <row r="119" spans="1:2" x14ac:dyDescent="0.3">
      <c r="A119" t="s">
        <v>1343</v>
      </c>
      <c r="B119" t="s">
        <v>1344</v>
      </c>
    </row>
    <row r="120" spans="1:2" x14ac:dyDescent="0.3">
      <c r="A120" t="s">
        <v>1345</v>
      </c>
      <c r="B120" t="s">
        <v>1346</v>
      </c>
    </row>
    <row r="121" spans="1:2" x14ac:dyDescent="0.3">
      <c r="A121" t="s">
        <v>1347</v>
      </c>
      <c r="B121" t="s">
        <v>1348</v>
      </c>
    </row>
    <row r="122" spans="1:2" x14ac:dyDescent="0.3">
      <c r="A122" t="s">
        <v>1349</v>
      </c>
      <c r="B122" t="s">
        <v>1350</v>
      </c>
    </row>
    <row r="123" spans="1:2" x14ac:dyDescent="0.3">
      <c r="A123" t="s">
        <v>1351</v>
      </c>
      <c r="B123" t="s">
        <v>1352</v>
      </c>
    </row>
    <row r="124" spans="1:2" x14ac:dyDescent="0.3">
      <c r="A124" t="s">
        <v>1353</v>
      </c>
      <c r="B124" t="s">
        <v>1354</v>
      </c>
    </row>
    <row r="125" spans="1:2" x14ac:dyDescent="0.3">
      <c r="A125" t="s">
        <v>1355</v>
      </c>
      <c r="B125" t="s">
        <v>1356</v>
      </c>
    </row>
    <row r="126" spans="1:2" x14ac:dyDescent="0.3">
      <c r="A126" t="s">
        <v>1357</v>
      </c>
      <c r="B126" t="s">
        <v>1358</v>
      </c>
    </row>
    <row r="127" spans="1:2" x14ac:dyDescent="0.3">
      <c r="A127" t="s">
        <v>1359</v>
      </c>
      <c r="B127" t="s">
        <v>1360</v>
      </c>
    </row>
    <row r="128" spans="1:2" x14ac:dyDescent="0.3">
      <c r="A128" t="s">
        <v>1361</v>
      </c>
      <c r="B128" t="s">
        <v>1362</v>
      </c>
    </row>
    <row r="129" spans="1:2" x14ac:dyDescent="0.3">
      <c r="A129" t="s">
        <v>1363</v>
      </c>
      <c r="B129" t="s">
        <v>1364</v>
      </c>
    </row>
    <row r="130" spans="1:2" x14ac:dyDescent="0.3">
      <c r="A130" t="s">
        <v>1365</v>
      </c>
      <c r="B130" t="s">
        <v>1366</v>
      </c>
    </row>
    <row r="131" spans="1:2" x14ac:dyDescent="0.3">
      <c r="A131" t="s">
        <v>1367</v>
      </c>
      <c r="B131" t="s">
        <v>1368</v>
      </c>
    </row>
    <row r="132" spans="1:2" x14ac:dyDescent="0.3">
      <c r="A132" t="s">
        <v>1369</v>
      </c>
      <c r="B132" t="s">
        <v>1370</v>
      </c>
    </row>
    <row r="133" spans="1:2" x14ac:dyDescent="0.3">
      <c r="A133" t="s">
        <v>1371</v>
      </c>
      <c r="B133" t="s">
        <v>1372</v>
      </c>
    </row>
    <row r="134" spans="1:2" x14ac:dyDescent="0.3">
      <c r="A134" t="s">
        <v>1373</v>
      </c>
      <c r="B134" t="s">
        <v>1374</v>
      </c>
    </row>
    <row r="135" spans="1:2" x14ac:dyDescent="0.3">
      <c r="A135" t="s">
        <v>1375</v>
      </c>
      <c r="B135" t="s">
        <v>1376</v>
      </c>
    </row>
    <row r="136" spans="1:2" x14ac:dyDescent="0.3">
      <c r="A136" t="s">
        <v>1377</v>
      </c>
      <c r="B136" t="s">
        <v>1378</v>
      </c>
    </row>
    <row r="137" spans="1:2" x14ac:dyDescent="0.3">
      <c r="A137" t="s">
        <v>1379</v>
      </c>
      <c r="B137" t="s">
        <v>1380</v>
      </c>
    </row>
    <row r="138" spans="1:2" x14ac:dyDescent="0.3">
      <c r="A138" t="s">
        <v>1381</v>
      </c>
      <c r="B138" t="s">
        <v>1382</v>
      </c>
    </row>
    <row r="139" spans="1:2" x14ac:dyDescent="0.3">
      <c r="A139" t="s">
        <v>1383</v>
      </c>
      <c r="B139" t="s">
        <v>1384</v>
      </c>
    </row>
    <row r="140" spans="1:2" x14ac:dyDescent="0.3">
      <c r="A140" t="s">
        <v>1385</v>
      </c>
      <c r="B140" t="s">
        <v>1386</v>
      </c>
    </row>
    <row r="141" spans="1:2" x14ac:dyDescent="0.3">
      <c r="A141" t="s">
        <v>1387</v>
      </c>
      <c r="B141" t="s">
        <v>1388</v>
      </c>
    </row>
    <row r="142" spans="1:2" x14ac:dyDescent="0.3">
      <c r="A142" t="s">
        <v>1389</v>
      </c>
      <c r="B142" t="s">
        <v>1390</v>
      </c>
    </row>
    <row r="143" spans="1:2" x14ac:dyDescent="0.3">
      <c r="A143" t="s">
        <v>1391</v>
      </c>
      <c r="B143" t="s">
        <v>1392</v>
      </c>
    </row>
    <row r="144" spans="1:2" x14ac:dyDescent="0.3">
      <c r="A144" t="s">
        <v>1393</v>
      </c>
      <c r="B144" t="s">
        <v>1394</v>
      </c>
    </row>
    <row r="145" spans="1:2" x14ac:dyDescent="0.3">
      <c r="A145" t="s">
        <v>1395</v>
      </c>
      <c r="B145" t="s">
        <v>1396</v>
      </c>
    </row>
    <row r="146" spans="1:2" x14ac:dyDescent="0.3">
      <c r="A146" t="s">
        <v>1397</v>
      </c>
      <c r="B146" t="s">
        <v>1398</v>
      </c>
    </row>
    <row r="147" spans="1:2" x14ac:dyDescent="0.3">
      <c r="A147" t="s">
        <v>1399</v>
      </c>
      <c r="B147" t="s">
        <v>1400</v>
      </c>
    </row>
    <row r="148" spans="1:2" x14ac:dyDescent="0.3">
      <c r="A148" t="s">
        <v>1401</v>
      </c>
      <c r="B148" t="s">
        <v>1402</v>
      </c>
    </row>
    <row r="149" spans="1:2" x14ac:dyDescent="0.3">
      <c r="A149" t="s">
        <v>1403</v>
      </c>
      <c r="B149" t="s">
        <v>1404</v>
      </c>
    </row>
    <row r="150" spans="1:2" x14ac:dyDescent="0.3">
      <c r="A150" t="s">
        <v>1405</v>
      </c>
      <c r="B150" t="s">
        <v>1406</v>
      </c>
    </row>
    <row r="151" spans="1:2" x14ac:dyDescent="0.3">
      <c r="A151" t="s">
        <v>1407</v>
      </c>
      <c r="B151" t="s">
        <v>1408</v>
      </c>
    </row>
    <row r="152" spans="1:2" x14ac:dyDescent="0.3">
      <c r="A152" t="s">
        <v>1409</v>
      </c>
      <c r="B152" t="s">
        <v>1410</v>
      </c>
    </row>
    <row r="153" spans="1:2" x14ac:dyDescent="0.3">
      <c r="A153" t="s">
        <v>1411</v>
      </c>
      <c r="B153" t="s">
        <v>1412</v>
      </c>
    </row>
    <row r="154" spans="1:2" x14ac:dyDescent="0.3">
      <c r="A154" t="s">
        <v>1413</v>
      </c>
      <c r="B154" t="s">
        <v>1414</v>
      </c>
    </row>
    <row r="155" spans="1:2" x14ac:dyDescent="0.3">
      <c r="A155" t="s">
        <v>1415</v>
      </c>
      <c r="B155" t="s">
        <v>1416</v>
      </c>
    </row>
    <row r="156" spans="1:2" x14ac:dyDescent="0.3">
      <c r="A156" t="s">
        <v>1417</v>
      </c>
      <c r="B156" t="s">
        <v>1418</v>
      </c>
    </row>
    <row r="157" spans="1:2" x14ac:dyDescent="0.3">
      <c r="A157" t="s">
        <v>1419</v>
      </c>
      <c r="B157" t="s">
        <v>1420</v>
      </c>
    </row>
    <row r="158" spans="1:2" x14ac:dyDescent="0.3">
      <c r="A158" t="s">
        <v>1421</v>
      </c>
      <c r="B158" t="s">
        <v>1422</v>
      </c>
    </row>
    <row r="159" spans="1:2" x14ac:dyDescent="0.3">
      <c r="A159" t="s">
        <v>1423</v>
      </c>
      <c r="B159" t="s">
        <v>1424</v>
      </c>
    </row>
    <row r="160" spans="1:2" x14ac:dyDescent="0.3">
      <c r="A160" t="s">
        <v>1425</v>
      </c>
      <c r="B160" t="s">
        <v>1426</v>
      </c>
    </row>
    <row r="161" spans="1:2" x14ac:dyDescent="0.3">
      <c r="A161" t="s">
        <v>1427</v>
      </c>
      <c r="B161" t="s">
        <v>1428</v>
      </c>
    </row>
    <row r="162" spans="1:2" x14ac:dyDescent="0.3">
      <c r="A162" t="s">
        <v>1429</v>
      </c>
      <c r="B162" t="s">
        <v>1430</v>
      </c>
    </row>
    <row r="163" spans="1:2" x14ac:dyDescent="0.3">
      <c r="A163" t="s">
        <v>1431</v>
      </c>
      <c r="B163" t="s">
        <v>1432</v>
      </c>
    </row>
    <row r="164" spans="1:2" x14ac:dyDescent="0.3">
      <c r="A164" t="s">
        <v>1433</v>
      </c>
      <c r="B164" t="s">
        <v>1434</v>
      </c>
    </row>
    <row r="165" spans="1:2" x14ac:dyDescent="0.3">
      <c r="A165" t="s">
        <v>1435</v>
      </c>
      <c r="B165" t="s">
        <v>1436</v>
      </c>
    </row>
    <row r="166" spans="1:2" x14ac:dyDescent="0.3">
      <c r="A166" t="s">
        <v>1437</v>
      </c>
      <c r="B166" t="s">
        <v>1438</v>
      </c>
    </row>
    <row r="167" spans="1:2" x14ac:dyDescent="0.3">
      <c r="A167" t="s">
        <v>1439</v>
      </c>
      <c r="B167" t="s">
        <v>1440</v>
      </c>
    </row>
    <row r="168" spans="1:2" x14ac:dyDescent="0.3">
      <c r="A168" t="s">
        <v>1441</v>
      </c>
      <c r="B168" t="s">
        <v>1442</v>
      </c>
    </row>
    <row r="169" spans="1:2" x14ac:dyDescent="0.3">
      <c r="A169" t="s">
        <v>1443</v>
      </c>
      <c r="B169" t="s">
        <v>1444</v>
      </c>
    </row>
    <row r="170" spans="1:2" x14ac:dyDescent="0.3">
      <c r="A170" t="s">
        <v>1445</v>
      </c>
      <c r="B170" t="s">
        <v>1446</v>
      </c>
    </row>
    <row r="171" spans="1:2" x14ac:dyDescent="0.3">
      <c r="A171" t="s">
        <v>1447</v>
      </c>
      <c r="B171" t="s">
        <v>1448</v>
      </c>
    </row>
    <row r="172" spans="1:2" x14ac:dyDescent="0.3">
      <c r="A172" t="s">
        <v>1449</v>
      </c>
      <c r="B172" t="s">
        <v>1450</v>
      </c>
    </row>
    <row r="173" spans="1:2" x14ac:dyDescent="0.3">
      <c r="A173" t="s">
        <v>1451</v>
      </c>
      <c r="B173" t="s">
        <v>1452</v>
      </c>
    </row>
    <row r="174" spans="1:2" x14ac:dyDescent="0.3">
      <c r="A174" t="s">
        <v>1453</v>
      </c>
      <c r="B174" t="s">
        <v>1454</v>
      </c>
    </row>
    <row r="175" spans="1:2" x14ac:dyDescent="0.3">
      <c r="A175" t="s">
        <v>1455</v>
      </c>
      <c r="B175" t="s">
        <v>1456</v>
      </c>
    </row>
    <row r="176" spans="1:2" x14ac:dyDescent="0.3">
      <c r="A176" t="s">
        <v>1457</v>
      </c>
      <c r="B176" t="s">
        <v>1458</v>
      </c>
    </row>
    <row r="177" spans="1:2" x14ac:dyDescent="0.3">
      <c r="A177" t="s">
        <v>1459</v>
      </c>
      <c r="B177" t="s">
        <v>1460</v>
      </c>
    </row>
    <row r="178" spans="1:2" x14ac:dyDescent="0.3">
      <c r="A178" t="s">
        <v>1461</v>
      </c>
      <c r="B178" t="s">
        <v>1462</v>
      </c>
    </row>
    <row r="179" spans="1:2" x14ac:dyDescent="0.3">
      <c r="A179" t="s">
        <v>1463</v>
      </c>
      <c r="B179" t="s">
        <v>1464</v>
      </c>
    </row>
    <row r="180" spans="1:2" x14ac:dyDescent="0.3">
      <c r="A180" t="s">
        <v>1465</v>
      </c>
      <c r="B180" t="s">
        <v>1466</v>
      </c>
    </row>
    <row r="181" spans="1:2" x14ac:dyDescent="0.3">
      <c r="A181" t="s">
        <v>1467</v>
      </c>
      <c r="B181" t="s">
        <v>1468</v>
      </c>
    </row>
    <row r="182" spans="1:2" x14ac:dyDescent="0.3">
      <c r="A182" t="s">
        <v>1469</v>
      </c>
      <c r="B182" t="s">
        <v>1470</v>
      </c>
    </row>
    <row r="183" spans="1:2" x14ac:dyDescent="0.3">
      <c r="A183" t="s">
        <v>1471</v>
      </c>
      <c r="B183" t="s">
        <v>1472</v>
      </c>
    </row>
    <row r="184" spans="1:2" x14ac:dyDescent="0.3">
      <c r="A184" t="s">
        <v>1473</v>
      </c>
      <c r="B184" t="s">
        <v>1474</v>
      </c>
    </row>
    <row r="185" spans="1:2" x14ac:dyDescent="0.3">
      <c r="A185" t="s">
        <v>1475</v>
      </c>
      <c r="B185" t="s">
        <v>1476</v>
      </c>
    </row>
    <row r="186" spans="1:2" x14ac:dyDescent="0.3">
      <c r="A186" t="s">
        <v>1477</v>
      </c>
      <c r="B186" t="s">
        <v>1478</v>
      </c>
    </row>
    <row r="187" spans="1:2" x14ac:dyDescent="0.3">
      <c r="A187" t="s">
        <v>1479</v>
      </c>
      <c r="B187" t="s">
        <v>1480</v>
      </c>
    </row>
    <row r="188" spans="1:2" x14ac:dyDescent="0.3">
      <c r="A188" t="s">
        <v>1481</v>
      </c>
      <c r="B188" t="s">
        <v>1482</v>
      </c>
    </row>
    <row r="189" spans="1:2" x14ac:dyDescent="0.3">
      <c r="A189" t="s">
        <v>1483</v>
      </c>
      <c r="B189" t="s">
        <v>1484</v>
      </c>
    </row>
    <row r="190" spans="1:2" x14ac:dyDescent="0.3">
      <c r="A190" t="s">
        <v>1485</v>
      </c>
      <c r="B190" t="s">
        <v>1486</v>
      </c>
    </row>
    <row r="191" spans="1:2" x14ac:dyDescent="0.3">
      <c r="A191" t="s">
        <v>1487</v>
      </c>
      <c r="B191" t="s">
        <v>1488</v>
      </c>
    </row>
    <row r="192" spans="1:2" x14ac:dyDescent="0.3">
      <c r="A192" t="s">
        <v>1489</v>
      </c>
      <c r="B192" t="s">
        <v>1490</v>
      </c>
    </row>
    <row r="193" spans="1:2" x14ac:dyDescent="0.3">
      <c r="A193" t="s">
        <v>1491</v>
      </c>
      <c r="B193" t="s">
        <v>1492</v>
      </c>
    </row>
    <row r="194" spans="1:2" x14ac:dyDescent="0.3">
      <c r="A194" t="s">
        <v>1493</v>
      </c>
      <c r="B194" t="s">
        <v>1494</v>
      </c>
    </row>
    <row r="195" spans="1:2" x14ac:dyDescent="0.3">
      <c r="A195" t="s">
        <v>1495</v>
      </c>
      <c r="B195" t="s">
        <v>1496</v>
      </c>
    </row>
    <row r="196" spans="1:2" x14ac:dyDescent="0.3">
      <c r="A196" t="s">
        <v>1497</v>
      </c>
      <c r="B196" t="s">
        <v>1498</v>
      </c>
    </row>
    <row r="197" spans="1:2" x14ac:dyDescent="0.3">
      <c r="A197" t="s">
        <v>1499</v>
      </c>
      <c r="B197" t="s">
        <v>1500</v>
      </c>
    </row>
    <row r="198" spans="1:2" x14ac:dyDescent="0.3">
      <c r="A198" t="s">
        <v>1501</v>
      </c>
      <c r="B198" t="s">
        <v>1502</v>
      </c>
    </row>
    <row r="199" spans="1:2" x14ac:dyDescent="0.3">
      <c r="A199" t="s">
        <v>1503</v>
      </c>
      <c r="B199" t="s">
        <v>1504</v>
      </c>
    </row>
    <row r="200" spans="1:2" x14ac:dyDescent="0.3">
      <c r="A200" t="s">
        <v>1505</v>
      </c>
      <c r="B200" t="s">
        <v>1506</v>
      </c>
    </row>
    <row r="201" spans="1:2" x14ac:dyDescent="0.3">
      <c r="A201" t="s">
        <v>1507</v>
      </c>
      <c r="B201" t="s">
        <v>1508</v>
      </c>
    </row>
    <row r="202" spans="1:2" x14ac:dyDescent="0.3">
      <c r="A202" t="s">
        <v>1509</v>
      </c>
      <c r="B202" t="s">
        <v>1510</v>
      </c>
    </row>
    <row r="203" spans="1:2" x14ac:dyDescent="0.3">
      <c r="A203" t="s">
        <v>1511</v>
      </c>
      <c r="B203" t="s">
        <v>1512</v>
      </c>
    </row>
    <row r="204" spans="1:2" x14ac:dyDescent="0.3">
      <c r="A204" t="s">
        <v>1513</v>
      </c>
      <c r="B204" t="s">
        <v>1514</v>
      </c>
    </row>
    <row r="205" spans="1:2" x14ac:dyDescent="0.3">
      <c r="A205" t="s">
        <v>1515</v>
      </c>
      <c r="B205" t="s">
        <v>1516</v>
      </c>
    </row>
    <row r="206" spans="1:2" x14ac:dyDescent="0.3">
      <c r="A206" t="s">
        <v>1517</v>
      </c>
      <c r="B206" t="s">
        <v>1518</v>
      </c>
    </row>
    <row r="207" spans="1:2" x14ac:dyDescent="0.3">
      <c r="A207" t="s">
        <v>1519</v>
      </c>
      <c r="B207" t="s">
        <v>1520</v>
      </c>
    </row>
    <row r="208" spans="1:2" x14ac:dyDescent="0.3">
      <c r="A208" t="s">
        <v>1521</v>
      </c>
      <c r="B208" t="s">
        <v>1522</v>
      </c>
    </row>
    <row r="209" spans="1:2" x14ac:dyDescent="0.3">
      <c r="A209" t="s">
        <v>1523</v>
      </c>
      <c r="B209" t="s">
        <v>1524</v>
      </c>
    </row>
    <row r="210" spans="1:2" x14ac:dyDescent="0.3">
      <c r="A210" t="s">
        <v>1525</v>
      </c>
      <c r="B210" t="s">
        <v>1526</v>
      </c>
    </row>
    <row r="211" spans="1:2" x14ac:dyDescent="0.3">
      <c r="A211" t="s">
        <v>1527</v>
      </c>
      <c r="B211" t="s">
        <v>1528</v>
      </c>
    </row>
    <row r="212" spans="1:2" x14ac:dyDescent="0.3">
      <c r="A212" t="s">
        <v>1529</v>
      </c>
      <c r="B212" t="s">
        <v>1530</v>
      </c>
    </row>
    <row r="213" spans="1:2" x14ac:dyDescent="0.3">
      <c r="A213" t="s">
        <v>1531</v>
      </c>
      <c r="B213" t="s">
        <v>1532</v>
      </c>
    </row>
    <row r="214" spans="1:2" x14ac:dyDescent="0.3">
      <c r="A214" t="s">
        <v>1533</v>
      </c>
      <c r="B214" t="s">
        <v>1534</v>
      </c>
    </row>
    <row r="215" spans="1:2" x14ac:dyDescent="0.3">
      <c r="A215" t="s">
        <v>1535</v>
      </c>
      <c r="B215" t="s">
        <v>1536</v>
      </c>
    </row>
    <row r="216" spans="1:2" x14ac:dyDescent="0.3">
      <c r="A216" t="s">
        <v>1537</v>
      </c>
      <c r="B216" t="s">
        <v>1538</v>
      </c>
    </row>
    <row r="217" spans="1:2" x14ac:dyDescent="0.3">
      <c r="A217" t="s">
        <v>1539</v>
      </c>
      <c r="B217" t="s">
        <v>1540</v>
      </c>
    </row>
    <row r="218" spans="1:2" x14ac:dyDescent="0.3">
      <c r="A218" t="s">
        <v>1541</v>
      </c>
      <c r="B218" t="s">
        <v>1542</v>
      </c>
    </row>
    <row r="219" spans="1:2" x14ac:dyDescent="0.3">
      <c r="A219" t="s">
        <v>1543</v>
      </c>
      <c r="B219" t="s">
        <v>1544</v>
      </c>
    </row>
    <row r="220" spans="1:2" x14ac:dyDescent="0.3">
      <c r="A220" t="s">
        <v>1545</v>
      </c>
      <c r="B220" t="s">
        <v>1546</v>
      </c>
    </row>
    <row r="221" spans="1:2" x14ac:dyDescent="0.3">
      <c r="A221" t="s">
        <v>1547</v>
      </c>
      <c r="B221" t="s">
        <v>1548</v>
      </c>
    </row>
    <row r="222" spans="1:2" x14ac:dyDescent="0.3">
      <c r="A222" t="s">
        <v>1549</v>
      </c>
      <c r="B222" t="s">
        <v>1550</v>
      </c>
    </row>
    <row r="223" spans="1:2" x14ac:dyDescent="0.3">
      <c r="A223" t="s">
        <v>1551</v>
      </c>
      <c r="B223" t="s">
        <v>1552</v>
      </c>
    </row>
    <row r="224" spans="1:2" x14ac:dyDescent="0.3">
      <c r="A224" t="s">
        <v>1553</v>
      </c>
      <c r="B224" t="s">
        <v>1554</v>
      </c>
    </row>
    <row r="225" spans="1:2" x14ac:dyDescent="0.3">
      <c r="A225" t="s">
        <v>1555</v>
      </c>
      <c r="B225" t="s">
        <v>1556</v>
      </c>
    </row>
    <row r="226" spans="1:2" x14ac:dyDescent="0.3">
      <c r="A226" t="s">
        <v>1557</v>
      </c>
      <c r="B226" t="s">
        <v>1558</v>
      </c>
    </row>
    <row r="227" spans="1:2" x14ac:dyDescent="0.3">
      <c r="A227" t="s">
        <v>1559</v>
      </c>
      <c r="B227" t="s">
        <v>1560</v>
      </c>
    </row>
    <row r="228" spans="1:2" x14ac:dyDescent="0.3">
      <c r="A228" t="s">
        <v>1561</v>
      </c>
      <c r="B228" t="s">
        <v>1562</v>
      </c>
    </row>
    <row r="229" spans="1:2" x14ac:dyDescent="0.3">
      <c r="A229" t="s">
        <v>1563</v>
      </c>
      <c r="B229" t="s">
        <v>1564</v>
      </c>
    </row>
    <row r="230" spans="1:2" x14ac:dyDescent="0.3">
      <c r="A230" t="s">
        <v>1565</v>
      </c>
      <c r="B230" t="s">
        <v>1566</v>
      </c>
    </row>
    <row r="231" spans="1:2" x14ac:dyDescent="0.3">
      <c r="A231" t="s">
        <v>1567</v>
      </c>
      <c r="B231" t="s">
        <v>1568</v>
      </c>
    </row>
    <row r="232" spans="1:2" x14ac:dyDescent="0.3">
      <c r="A232" t="s">
        <v>1569</v>
      </c>
      <c r="B232" t="s">
        <v>1570</v>
      </c>
    </row>
    <row r="233" spans="1:2" x14ac:dyDescent="0.3">
      <c r="A233" t="s">
        <v>1571</v>
      </c>
      <c r="B233" t="s">
        <v>1572</v>
      </c>
    </row>
    <row r="234" spans="1:2" x14ac:dyDescent="0.3">
      <c r="A234" t="s">
        <v>1573</v>
      </c>
      <c r="B234" t="s">
        <v>1574</v>
      </c>
    </row>
    <row r="235" spans="1:2" x14ac:dyDescent="0.3">
      <c r="A235" t="s">
        <v>1575</v>
      </c>
      <c r="B235" t="s">
        <v>1576</v>
      </c>
    </row>
    <row r="236" spans="1:2" x14ac:dyDescent="0.3">
      <c r="A236" t="s">
        <v>1577</v>
      </c>
      <c r="B236" t="s">
        <v>1578</v>
      </c>
    </row>
    <row r="237" spans="1:2" x14ac:dyDescent="0.3">
      <c r="A237" t="s">
        <v>1579</v>
      </c>
      <c r="B237" t="s">
        <v>1580</v>
      </c>
    </row>
    <row r="238" spans="1:2" x14ac:dyDescent="0.3">
      <c r="A238" t="s">
        <v>1581</v>
      </c>
      <c r="B238" t="s">
        <v>1582</v>
      </c>
    </row>
    <row r="239" spans="1:2" x14ac:dyDescent="0.3">
      <c r="A239" t="s">
        <v>1583</v>
      </c>
      <c r="B239" t="s">
        <v>1584</v>
      </c>
    </row>
    <row r="240" spans="1:2" x14ac:dyDescent="0.3">
      <c r="A240" t="s">
        <v>1585</v>
      </c>
      <c r="B240" t="s">
        <v>1586</v>
      </c>
    </row>
    <row r="241" spans="1:2" x14ac:dyDescent="0.3">
      <c r="A241" t="s">
        <v>1587</v>
      </c>
      <c r="B241" t="s">
        <v>1588</v>
      </c>
    </row>
    <row r="242" spans="1:2" x14ac:dyDescent="0.3">
      <c r="A242" t="s">
        <v>1589</v>
      </c>
      <c r="B242" t="s">
        <v>1590</v>
      </c>
    </row>
    <row r="243" spans="1:2" x14ac:dyDescent="0.3">
      <c r="A243" t="s">
        <v>1591</v>
      </c>
      <c r="B243" t="s">
        <v>1592</v>
      </c>
    </row>
    <row r="244" spans="1:2" x14ac:dyDescent="0.3">
      <c r="A244" t="s">
        <v>1593</v>
      </c>
      <c r="B244" t="s">
        <v>1594</v>
      </c>
    </row>
    <row r="245" spans="1:2" x14ac:dyDescent="0.3">
      <c r="A245" t="s">
        <v>1595</v>
      </c>
      <c r="B245" t="s">
        <v>1596</v>
      </c>
    </row>
    <row r="246" spans="1:2" x14ac:dyDescent="0.3">
      <c r="A246" t="s">
        <v>1597</v>
      </c>
      <c r="B246" t="s">
        <v>1598</v>
      </c>
    </row>
    <row r="247" spans="1:2" x14ac:dyDescent="0.3">
      <c r="A247" t="s">
        <v>1599</v>
      </c>
      <c r="B247" t="s">
        <v>1600</v>
      </c>
    </row>
    <row r="248" spans="1:2" x14ac:dyDescent="0.3">
      <c r="A248" t="s">
        <v>1601</v>
      </c>
      <c r="B248" t="s">
        <v>1602</v>
      </c>
    </row>
    <row r="249" spans="1:2" x14ac:dyDescent="0.3">
      <c r="A249" t="s">
        <v>1603</v>
      </c>
      <c r="B249" t="s">
        <v>1604</v>
      </c>
    </row>
    <row r="250" spans="1:2" x14ac:dyDescent="0.3">
      <c r="A250" t="s">
        <v>1605</v>
      </c>
      <c r="B250" t="s">
        <v>1606</v>
      </c>
    </row>
    <row r="251" spans="1:2" x14ac:dyDescent="0.3">
      <c r="A251" t="s">
        <v>1607</v>
      </c>
      <c r="B251" t="s">
        <v>1608</v>
      </c>
    </row>
    <row r="253" spans="1:2" x14ac:dyDescent="0.3">
      <c r="A253" t="s">
        <v>1111</v>
      </c>
      <c r="B253" t="s">
        <v>1112</v>
      </c>
    </row>
    <row r="254" spans="1:2" x14ac:dyDescent="0.3">
      <c r="A254" t="s">
        <v>1113</v>
      </c>
      <c r="B254" t="s">
        <v>1114</v>
      </c>
    </row>
    <row r="255" spans="1:2" x14ac:dyDescent="0.3">
      <c r="A255" t="s">
        <v>1115</v>
      </c>
      <c r="B255" t="s">
        <v>1116</v>
      </c>
    </row>
    <row r="256" spans="1:2" x14ac:dyDescent="0.3">
      <c r="A256" t="s">
        <v>1117</v>
      </c>
      <c r="B256" t="s">
        <v>1118</v>
      </c>
    </row>
    <row r="257" spans="1:2" x14ac:dyDescent="0.3">
      <c r="A257" t="s">
        <v>1119</v>
      </c>
      <c r="B257" t="s">
        <v>1120</v>
      </c>
    </row>
    <row r="258" spans="1:2" x14ac:dyDescent="0.3">
      <c r="A258" t="s">
        <v>1121</v>
      </c>
      <c r="B258" t="s">
        <v>1122</v>
      </c>
    </row>
    <row r="259" spans="1:2" x14ac:dyDescent="0.3">
      <c r="A259" t="s">
        <v>1123</v>
      </c>
      <c r="B259" t="s">
        <v>1124</v>
      </c>
    </row>
    <row r="260" spans="1:2" x14ac:dyDescent="0.3">
      <c r="A260" t="s">
        <v>1125</v>
      </c>
      <c r="B260" t="s">
        <v>1126</v>
      </c>
    </row>
    <row r="261" spans="1:2" x14ac:dyDescent="0.3">
      <c r="A261" t="s">
        <v>1127</v>
      </c>
      <c r="B261" t="s">
        <v>1128</v>
      </c>
    </row>
    <row r="262" spans="1:2" x14ac:dyDescent="0.3">
      <c r="A262" t="s">
        <v>1129</v>
      </c>
      <c r="B262" t="s">
        <v>1130</v>
      </c>
    </row>
    <row r="263" spans="1:2" x14ac:dyDescent="0.3">
      <c r="A263" t="s">
        <v>1131</v>
      </c>
      <c r="B263" t="s">
        <v>1132</v>
      </c>
    </row>
    <row r="264" spans="1:2" x14ac:dyDescent="0.3">
      <c r="A264" t="s">
        <v>1133</v>
      </c>
      <c r="B264" t="s">
        <v>1134</v>
      </c>
    </row>
    <row r="265" spans="1:2" x14ac:dyDescent="0.3">
      <c r="A265" t="s">
        <v>1135</v>
      </c>
      <c r="B265" t="s">
        <v>1136</v>
      </c>
    </row>
    <row r="266" spans="1:2" x14ac:dyDescent="0.3">
      <c r="A266" t="s">
        <v>1137</v>
      </c>
      <c r="B266" t="s">
        <v>1138</v>
      </c>
    </row>
    <row r="267" spans="1:2" x14ac:dyDescent="0.3">
      <c r="A267" t="s">
        <v>1139</v>
      </c>
      <c r="B267" t="s">
        <v>1140</v>
      </c>
    </row>
    <row r="268" spans="1:2" x14ac:dyDescent="0.3">
      <c r="A268" t="s">
        <v>1141</v>
      </c>
      <c r="B268" t="s">
        <v>1142</v>
      </c>
    </row>
    <row r="269" spans="1:2" x14ac:dyDescent="0.3">
      <c r="A269" t="s">
        <v>1143</v>
      </c>
      <c r="B269" t="s">
        <v>1144</v>
      </c>
    </row>
    <row r="270" spans="1:2" x14ac:dyDescent="0.3">
      <c r="A270" t="s">
        <v>1145</v>
      </c>
      <c r="B270" t="s">
        <v>1146</v>
      </c>
    </row>
    <row r="271" spans="1:2" x14ac:dyDescent="0.3">
      <c r="A271" t="s">
        <v>1147</v>
      </c>
      <c r="B271" t="s">
        <v>1148</v>
      </c>
    </row>
    <row r="272" spans="1:2" x14ac:dyDescent="0.3">
      <c r="A272" t="s">
        <v>1149</v>
      </c>
      <c r="B272" t="s">
        <v>1150</v>
      </c>
    </row>
    <row r="273" spans="1:2" x14ac:dyDescent="0.3">
      <c r="A273" t="s">
        <v>1151</v>
      </c>
      <c r="B273" t="s">
        <v>1152</v>
      </c>
    </row>
    <row r="274" spans="1:2" x14ac:dyDescent="0.3">
      <c r="A274" t="s">
        <v>1153</v>
      </c>
      <c r="B274" t="s">
        <v>1154</v>
      </c>
    </row>
    <row r="275" spans="1:2" x14ac:dyDescent="0.3">
      <c r="A275" t="s">
        <v>1155</v>
      </c>
      <c r="B275" t="s">
        <v>1156</v>
      </c>
    </row>
    <row r="276" spans="1:2" x14ac:dyDescent="0.3">
      <c r="A276" t="s">
        <v>1157</v>
      </c>
      <c r="B276" t="s">
        <v>1158</v>
      </c>
    </row>
    <row r="277" spans="1:2" x14ac:dyDescent="0.3">
      <c r="A277" t="s">
        <v>1159</v>
      </c>
      <c r="B277" t="s">
        <v>1160</v>
      </c>
    </row>
    <row r="278" spans="1:2" x14ac:dyDescent="0.3">
      <c r="A278" t="s">
        <v>1161</v>
      </c>
      <c r="B278" t="s">
        <v>1162</v>
      </c>
    </row>
    <row r="279" spans="1:2" x14ac:dyDescent="0.3">
      <c r="A279" t="s">
        <v>1163</v>
      </c>
      <c r="B279" t="s">
        <v>1164</v>
      </c>
    </row>
    <row r="280" spans="1:2" x14ac:dyDescent="0.3">
      <c r="A280" t="s">
        <v>1165</v>
      </c>
      <c r="B280" t="s">
        <v>1166</v>
      </c>
    </row>
    <row r="281" spans="1:2" x14ac:dyDescent="0.3">
      <c r="A281" t="s">
        <v>1167</v>
      </c>
      <c r="B281" t="s">
        <v>1168</v>
      </c>
    </row>
    <row r="282" spans="1:2" x14ac:dyDescent="0.3">
      <c r="A282" t="s">
        <v>1169</v>
      </c>
      <c r="B282" t="s">
        <v>1170</v>
      </c>
    </row>
    <row r="283" spans="1:2" x14ac:dyDescent="0.3">
      <c r="A283" t="s">
        <v>1171</v>
      </c>
      <c r="B283" t="s">
        <v>1172</v>
      </c>
    </row>
    <row r="284" spans="1:2" x14ac:dyDescent="0.3">
      <c r="A284" t="s">
        <v>1173</v>
      </c>
      <c r="B284" t="s">
        <v>1174</v>
      </c>
    </row>
    <row r="285" spans="1:2" x14ac:dyDescent="0.3">
      <c r="A285" t="s">
        <v>1175</v>
      </c>
      <c r="B285" t="s">
        <v>1176</v>
      </c>
    </row>
    <row r="286" spans="1:2" x14ac:dyDescent="0.3">
      <c r="A286" t="s">
        <v>1177</v>
      </c>
      <c r="B286" t="s">
        <v>1178</v>
      </c>
    </row>
    <row r="287" spans="1:2" x14ac:dyDescent="0.3">
      <c r="A287" t="s">
        <v>1179</v>
      </c>
      <c r="B287" t="s">
        <v>1180</v>
      </c>
    </row>
    <row r="288" spans="1:2" x14ac:dyDescent="0.3">
      <c r="A288" t="s">
        <v>1181</v>
      </c>
      <c r="B288" t="s">
        <v>1182</v>
      </c>
    </row>
    <row r="289" spans="1:2" x14ac:dyDescent="0.3">
      <c r="A289" t="s">
        <v>1183</v>
      </c>
      <c r="B289" t="s">
        <v>1184</v>
      </c>
    </row>
    <row r="290" spans="1:2" x14ac:dyDescent="0.3">
      <c r="A290" t="s">
        <v>1185</v>
      </c>
      <c r="B290" t="s">
        <v>1186</v>
      </c>
    </row>
    <row r="291" spans="1:2" x14ac:dyDescent="0.3">
      <c r="A291" t="s">
        <v>1187</v>
      </c>
      <c r="B291" t="s">
        <v>1188</v>
      </c>
    </row>
    <row r="292" spans="1:2" x14ac:dyDescent="0.3">
      <c r="A292" t="s">
        <v>1189</v>
      </c>
      <c r="B292" t="s">
        <v>1190</v>
      </c>
    </row>
    <row r="293" spans="1:2" x14ac:dyDescent="0.3">
      <c r="A293" t="s">
        <v>1191</v>
      </c>
      <c r="B293" t="s">
        <v>1192</v>
      </c>
    </row>
    <row r="294" spans="1:2" x14ac:dyDescent="0.3">
      <c r="A294" t="s">
        <v>1193</v>
      </c>
      <c r="B294" t="s">
        <v>1194</v>
      </c>
    </row>
    <row r="295" spans="1:2" x14ac:dyDescent="0.3">
      <c r="A295" t="s">
        <v>1195</v>
      </c>
      <c r="B295" t="s">
        <v>1196</v>
      </c>
    </row>
    <row r="296" spans="1:2" x14ac:dyDescent="0.3">
      <c r="A296" t="s">
        <v>1197</v>
      </c>
      <c r="B296" t="s">
        <v>1198</v>
      </c>
    </row>
    <row r="297" spans="1:2" x14ac:dyDescent="0.3">
      <c r="A297" t="s">
        <v>1199</v>
      </c>
      <c r="B297" t="s">
        <v>1200</v>
      </c>
    </row>
    <row r="298" spans="1:2" x14ac:dyDescent="0.3">
      <c r="A298" t="s">
        <v>1201</v>
      </c>
      <c r="B298" t="s">
        <v>1202</v>
      </c>
    </row>
    <row r="299" spans="1:2" x14ac:dyDescent="0.3">
      <c r="A299" t="s">
        <v>1203</v>
      </c>
      <c r="B299" t="s">
        <v>1204</v>
      </c>
    </row>
    <row r="300" spans="1:2" x14ac:dyDescent="0.3">
      <c r="A300" t="s">
        <v>1205</v>
      </c>
      <c r="B300" t="s">
        <v>1206</v>
      </c>
    </row>
    <row r="301" spans="1:2" x14ac:dyDescent="0.3">
      <c r="A301" t="s">
        <v>1207</v>
      </c>
      <c r="B301" t="s">
        <v>1208</v>
      </c>
    </row>
    <row r="302" spans="1:2" x14ac:dyDescent="0.3">
      <c r="A302" t="s">
        <v>1209</v>
      </c>
      <c r="B302" t="s">
        <v>1210</v>
      </c>
    </row>
    <row r="303" spans="1:2" x14ac:dyDescent="0.3">
      <c r="A303" t="s">
        <v>1211</v>
      </c>
      <c r="B303" t="s">
        <v>1212</v>
      </c>
    </row>
    <row r="304" spans="1:2" x14ac:dyDescent="0.3">
      <c r="A304" t="s">
        <v>1213</v>
      </c>
      <c r="B304" t="s">
        <v>1214</v>
      </c>
    </row>
    <row r="305" spans="1:2" x14ac:dyDescent="0.3">
      <c r="A305" t="s">
        <v>1215</v>
      </c>
      <c r="B305" t="s">
        <v>1216</v>
      </c>
    </row>
    <row r="306" spans="1:2" x14ac:dyDescent="0.3">
      <c r="A306" t="s">
        <v>1217</v>
      </c>
      <c r="B306" t="s">
        <v>1218</v>
      </c>
    </row>
    <row r="307" spans="1:2" x14ac:dyDescent="0.3">
      <c r="A307" t="s">
        <v>1219</v>
      </c>
      <c r="B307" t="s">
        <v>1220</v>
      </c>
    </row>
    <row r="308" spans="1:2" x14ac:dyDescent="0.3">
      <c r="A308" t="s">
        <v>1221</v>
      </c>
      <c r="B308" t="s">
        <v>1222</v>
      </c>
    </row>
    <row r="309" spans="1:2" x14ac:dyDescent="0.3">
      <c r="A309" t="s">
        <v>1223</v>
      </c>
      <c r="B309" t="s">
        <v>1224</v>
      </c>
    </row>
    <row r="310" spans="1:2" x14ac:dyDescent="0.3">
      <c r="A310" t="s">
        <v>1225</v>
      </c>
      <c r="B310" t="s">
        <v>1226</v>
      </c>
    </row>
    <row r="311" spans="1:2" x14ac:dyDescent="0.3">
      <c r="A311" t="s">
        <v>1227</v>
      </c>
      <c r="B311" t="s">
        <v>1228</v>
      </c>
    </row>
    <row r="312" spans="1:2" x14ac:dyDescent="0.3">
      <c r="A312" t="s">
        <v>1229</v>
      </c>
      <c r="B312" t="s">
        <v>1230</v>
      </c>
    </row>
    <row r="313" spans="1:2" x14ac:dyDescent="0.3">
      <c r="A313" t="s">
        <v>1231</v>
      </c>
      <c r="B313" t="s">
        <v>1232</v>
      </c>
    </row>
    <row r="314" spans="1:2" x14ac:dyDescent="0.3">
      <c r="A314" t="s">
        <v>1233</v>
      </c>
      <c r="B314" t="s">
        <v>1234</v>
      </c>
    </row>
    <row r="315" spans="1:2" x14ac:dyDescent="0.3">
      <c r="A315" t="s">
        <v>1235</v>
      </c>
      <c r="B315" t="s">
        <v>1236</v>
      </c>
    </row>
    <row r="316" spans="1:2" x14ac:dyDescent="0.3">
      <c r="A316" t="s">
        <v>1237</v>
      </c>
      <c r="B316" t="s">
        <v>1238</v>
      </c>
    </row>
    <row r="317" spans="1:2" x14ac:dyDescent="0.3">
      <c r="A317" t="s">
        <v>1239</v>
      </c>
      <c r="B317" t="s">
        <v>1240</v>
      </c>
    </row>
    <row r="318" spans="1:2" x14ac:dyDescent="0.3">
      <c r="A318" t="s">
        <v>1241</v>
      </c>
      <c r="B318" t="s">
        <v>1242</v>
      </c>
    </row>
    <row r="319" spans="1:2" x14ac:dyDescent="0.3">
      <c r="A319" t="s">
        <v>1243</v>
      </c>
      <c r="B319" t="s">
        <v>1244</v>
      </c>
    </row>
    <row r="320" spans="1:2" x14ac:dyDescent="0.3">
      <c r="A320" t="s">
        <v>1245</v>
      </c>
      <c r="B320" t="s">
        <v>1246</v>
      </c>
    </row>
    <row r="321" spans="1:2" x14ac:dyDescent="0.3">
      <c r="A321" t="s">
        <v>1247</v>
      </c>
      <c r="B321" t="s">
        <v>1248</v>
      </c>
    </row>
    <row r="322" spans="1:2" x14ac:dyDescent="0.3">
      <c r="A322" t="s">
        <v>1249</v>
      </c>
      <c r="B322" t="s">
        <v>1250</v>
      </c>
    </row>
    <row r="323" spans="1:2" x14ac:dyDescent="0.3">
      <c r="A323" t="s">
        <v>1251</v>
      </c>
      <c r="B323" t="s">
        <v>1252</v>
      </c>
    </row>
    <row r="324" spans="1:2" x14ac:dyDescent="0.3">
      <c r="A324" t="s">
        <v>1253</v>
      </c>
      <c r="B324" t="s">
        <v>1254</v>
      </c>
    </row>
    <row r="325" spans="1:2" x14ac:dyDescent="0.3">
      <c r="A325" t="s">
        <v>1255</v>
      </c>
      <c r="B325" t="s">
        <v>1256</v>
      </c>
    </row>
    <row r="326" spans="1:2" x14ac:dyDescent="0.3">
      <c r="A326" t="s">
        <v>1257</v>
      </c>
      <c r="B326" t="s">
        <v>1258</v>
      </c>
    </row>
    <row r="327" spans="1:2" x14ac:dyDescent="0.3">
      <c r="A327" t="s">
        <v>1259</v>
      </c>
      <c r="B327" t="s">
        <v>1260</v>
      </c>
    </row>
    <row r="328" spans="1:2" x14ac:dyDescent="0.3">
      <c r="A328" t="s">
        <v>1261</v>
      </c>
      <c r="B328" t="s">
        <v>1262</v>
      </c>
    </row>
    <row r="329" spans="1:2" x14ac:dyDescent="0.3">
      <c r="A329" t="s">
        <v>1263</v>
      </c>
      <c r="B329" t="s">
        <v>1264</v>
      </c>
    </row>
    <row r="330" spans="1:2" x14ac:dyDescent="0.3">
      <c r="A330" t="s">
        <v>1265</v>
      </c>
      <c r="B330" t="s">
        <v>1266</v>
      </c>
    </row>
    <row r="331" spans="1:2" x14ac:dyDescent="0.3">
      <c r="A331" t="s">
        <v>1267</v>
      </c>
      <c r="B331" t="s">
        <v>1268</v>
      </c>
    </row>
    <row r="332" spans="1:2" x14ac:dyDescent="0.3">
      <c r="A332" t="s">
        <v>1269</v>
      </c>
      <c r="B332" t="s">
        <v>1270</v>
      </c>
    </row>
    <row r="333" spans="1:2" x14ac:dyDescent="0.3">
      <c r="A333" t="s">
        <v>1271</v>
      </c>
      <c r="B333" t="s">
        <v>1272</v>
      </c>
    </row>
    <row r="334" spans="1:2" x14ac:dyDescent="0.3">
      <c r="A334" t="s">
        <v>1273</v>
      </c>
      <c r="B334" t="s">
        <v>1274</v>
      </c>
    </row>
    <row r="335" spans="1:2" x14ac:dyDescent="0.3">
      <c r="A335" t="s">
        <v>1275</v>
      </c>
      <c r="B335" t="s">
        <v>1276</v>
      </c>
    </row>
    <row r="336" spans="1:2" x14ac:dyDescent="0.3">
      <c r="A336" t="s">
        <v>1277</v>
      </c>
      <c r="B336" t="s">
        <v>1278</v>
      </c>
    </row>
    <row r="337" spans="1:2" x14ac:dyDescent="0.3">
      <c r="A337" t="s">
        <v>1279</v>
      </c>
      <c r="B337" t="s">
        <v>1280</v>
      </c>
    </row>
    <row r="338" spans="1:2" x14ac:dyDescent="0.3">
      <c r="A338" t="s">
        <v>1281</v>
      </c>
      <c r="B338" t="s">
        <v>1282</v>
      </c>
    </row>
    <row r="339" spans="1:2" x14ac:dyDescent="0.3">
      <c r="A339" t="s">
        <v>1283</v>
      </c>
      <c r="B339" t="s">
        <v>1284</v>
      </c>
    </row>
    <row r="340" spans="1:2" x14ac:dyDescent="0.3">
      <c r="A340" t="s">
        <v>1285</v>
      </c>
      <c r="B340" t="s">
        <v>1286</v>
      </c>
    </row>
    <row r="341" spans="1:2" x14ac:dyDescent="0.3">
      <c r="A341" t="s">
        <v>1287</v>
      </c>
      <c r="B341" t="s">
        <v>1288</v>
      </c>
    </row>
    <row r="342" spans="1:2" x14ac:dyDescent="0.3">
      <c r="A342" t="s">
        <v>1289</v>
      </c>
      <c r="B342" t="s">
        <v>1290</v>
      </c>
    </row>
    <row r="343" spans="1:2" x14ac:dyDescent="0.3">
      <c r="A343" t="s">
        <v>1291</v>
      </c>
      <c r="B343" t="s">
        <v>1292</v>
      </c>
    </row>
    <row r="344" spans="1:2" x14ac:dyDescent="0.3">
      <c r="A344" t="s">
        <v>1293</v>
      </c>
      <c r="B344" t="s">
        <v>1294</v>
      </c>
    </row>
    <row r="345" spans="1:2" x14ac:dyDescent="0.3">
      <c r="A345" t="s">
        <v>1295</v>
      </c>
      <c r="B345" t="s">
        <v>1296</v>
      </c>
    </row>
    <row r="346" spans="1:2" x14ac:dyDescent="0.3">
      <c r="A346" t="s">
        <v>1297</v>
      </c>
      <c r="B346" t="s">
        <v>1298</v>
      </c>
    </row>
    <row r="347" spans="1:2" x14ac:dyDescent="0.3">
      <c r="A347" t="s">
        <v>1299</v>
      </c>
      <c r="B347" t="s">
        <v>1300</v>
      </c>
    </row>
    <row r="348" spans="1:2" x14ac:dyDescent="0.3">
      <c r="A348" t="s">
        <v>1301</v>
      </c>
      <c r="B348" t="s">
        <v>1302</v>
      </c>
    </row>
    <row r="349" spans="1:2" x14ac:dyDescent="0.3">
      <c r="A349" t="s">
        <v>1303</v>
      </c>
      <c r="B349" t="s">
        <v>1304</v>
      </c>
    </row>
    <row r="350" spans="1:2" x14ac:dyDescent="0.3">
      <c r="A350" t="s">
        <v>1305</v>
      </c>
      <c r="B350" t="s">
        <v>1306</v>
      </c>
    </row>
    <row r="351" spans="1:2" x14ac:dyDescent="0.3">
      <c r="A351" t="s">
        <v>1307</v>
      </c>
      <c r="B351" t="s">
        <v>1308</v>
      </c>
    </row>
    <row r="352" spans="1:2" x14ac:dyDescent="0.3">
      <c r="A352" t="s">
        <v>1309</v>
      </c>
      <c r="B352" t="s">
        <v>1310</v>
      </c>
    </row>
    <row r="353" spans="1:2" x14ac:dyDescent="0.3">
      <c r="A353" t="s">
        <v>1311</v>
      </c>
      <c r="B353" t="s">
        <v>1312</v>
      </c>
    </row>
    <row r="354" spans="1:2" x14ac:dyDescent="0.3">
      <c r="A354" t="s">
        <v>1313</v>
      </c>
      <c r="B354" t="s">
        <v>1314</v>
      </c>
    </row>
    <row r="355" spans="1:2" x14ac:dyDescent="0.3">
      <c r="A355" t="s">
        <v>1315</v>
      </c>
      <c r="B355" t="s">
        <v>1316</v>
      </c>
    </row>
    <row r="356" spans="1:2" x14ac:dyDescent="0.3">
      <c r="A356" t="s">
        <v>1317</v>
      </c>
      <c r="B356" t="s">
        <v>1318</v>
      </c>
    </row>
    <row r="357" spans="1:2" x14ac:dyDescent="0.3">
      <c r="A357" t="s">
        <v>1319</v>
      </c>
      <c r="B357" t="s">
        <v>1320</v>
      </c>
    </row>
    <row r="358" spans="1:2" x14ac:dyDescent="0.3">
      <c r="A358" t="s">
        <v>1321</v>
      </c>
      <c r="B358" t="s">
        <v>1322</v>
      </c>
    </row>
    <row r="359" spans="1:2" x14ac:dyDescent="0.3">
      <c r="A359" t="s">
        <v>1323</v>
      </c>
      <c r="B359" t="s">
        <v>1324</v>
      </c>
    </row>
    <row r="360" spans="1:2" x14ac:dyDescent="0.3">
      <c r="A360" t="s">
        <v>1325</v>
      </c>
      <c r="B360" t="s">
        <v>1326</v>
      </c>
    </row>
    <row r="361" spans="1:2" x14ac:dyDescent="0.3">
      <c r="A361" t="s">
        <v>1327</v>
      </c>
      <c r="B361" t="s">
        <v>1328</v>
      </c>
    </row>
    <row r="362" spans="1:2" x14ac:dyDescent="0.3">
      <c r="A362" t="s">
        <v>1329</v>
      </c>
      <c r="B362" t="s">
        <v>1330</v>
      </c>
    </row>
    <row r="363" spans="1:2" x14ac:dyDescent="0.3">
      <c r="A363" t="s">
        <v>1331</v>
      </c>
      <c r="B363" t="s">
        <v>1332</v>
      </c>
    </row>
    <row r="364" spans="1:2" x14ac:dyDescent="0.3">
      <c r="A364" t="s">
        <v>1333</v>
      </c>
      <c r="B364" t="s">
        <v>1334</v>
      </c>
    </row>
    <row r="365" spans="1:2" x14ac:dyDescent="0.3">
      <c r="A365" t="s">
        <v>1335</v>
      </c>
      <c r="B365" t="s">
        <v>1336</v>
      </c>
    </row>
    <row r="366" spans="1:2" x14ac:dyDescent="0.3">
      <c r="A366" t="s">
        <v>1337</v>
      </c>
      <c r="B366" t="s">
        <v>1338</v>
      </c>
    </row>
    <row r="367" spans="1:2" x14ac:dyDescent="0.3">
      <c r="A367" t="s">
        <v>1339</v>
      </c>
      <c r="B367" t="s">
        <v>1340</v>
      </c>
    </row>
    <row r="368" spans="1:2" x14ac:dyDescent="0.3">
      <c r="A368" t="s">
        <v>1341</v>
      </c>
      <c r="B368" t="s">
        <v>1342</v>
      </c>
    </row>
    <row r="369" spans="1:2" x14ac:dyDescent="0.3">
      <c r="A369" t="s">
        <v>1343</v>
      </c>
      <c r="B369" t="s">
        <v>1344</v>
      </c>
    </row>
    <row r="370" spans="1:2" x14ac:dyDescent="0.3">
      <c r="A370" t="s">
        <v>1345</v>
      </c>
      <c r="B370" t="s">
        <v>1346</v>
      </c>
    </row>
    <row r="371" spans="1:2" x14ac:dyDescent="0.3">
      <c r="A371" t="s">
        <v>1347</v>
      </c>
      <c r="B371" t="s">
        <v>1348</v>
      </c>
    </row>
    <row r="372" spans="1:2" x14ac:dyDescent="0.3">
      <c r="A372" t="s">
        <v>1349</v>
      </c>
      <c r="B372" t="s">
        <v>1350</v>
      </c>
    </row>
    <row r="373" spans="1:2" x14ac:dyDescent="0.3">
      <c r="A373" t="s">
        <v>1351</v>
      </c>
      <c r="B373" t="s">
        <v>1352</v>
      </c>
    </row>
    <row r="374" spans="1:2" x14ac:dyDescent="0.3">
      <c r="A374" t="s">
        <v>1353</v>
      </c>
      <c r="B374" t="s">
        <v>1354</v>
      </c>
    </row>
    <row r="375" spans="1:2" x14ac:dyDescent="0.3">
      <c r="A375" t="s">
        <v>1355</v>
      </c>
      <c r="B375" t="s">
        <v>1356</v>
      </c>
    </row>
    <row r="376" spans="1:2" x14ac:dyDescent="0.3">
      <c r="A376" t="s">
        <v>1357</v>
      </c>
      <c r="B376" t="s">
        <v>1358</v>
      </c>
    </row>
    <row r="377" spans="1:2" x14ac:dyDescent="0.3">
      <c r="A377" t="s">
        <v>1359</v>
      </c>
      <c r="B377" t="s">
        <v>1360</v>
      </c>
    </row>
    <row r="378" spans="1:2" x14ac:dyDescent="0.3">
      <c r="A378" t="s">
        <v>1361</v>
      </c>
      <c r="B378" t="s">
        <v>1362</v>
      </c>
    </row>
    <row r="379" spans="1:2" x14ac:dyDescent="0.3">
      <c r="A379" t="s">
        <v>1363</v>
      </c>
      <c r="B379" t="s">
        <v>1364</v>
      </c>
    </row>
    <row r="380" spans="1:2" x14ac:dyDescent="0.3">
      <c r="A380" t="s">
        <v>1365</v>
      </c>
      <c r="B380" t="s">
        <v>1366</v>
      </c>
    </row>
    <row r="381" spans="1:2" x14ac:dyDescent="0.3">
      <c r="A381" t="s">
        <v>1367</v>
      </c>
      <c r="B381" t="s">
        <v>1368</v>
      </c>
    </row>
    <row r="382" spans="1:2" x14ac:dyDescent="0.3">
      <c r="A382" t="s">
        <v>1369</v>
      </c>
      <c r="B382" t="s">
        <v>1370</v>
      </c>
    </row>
    <row r="383" spans="1:2" x14ac:dyDescent="0.3">
      <c r="A383" t="s">
        <v>1371</v>
      </c>
      <c r="B383" t="s">
        <v>1372</v>
      </c>
    </row>
    <row r="384" spans="1:2" x14ac:dyDescent="0.3">
      <c r="A384" t="s">
        <v>1373</v>
      </c>
      <c r="B384" t="s">
        <v>1374</v>
      </c>
    </row>
    <row r="385" spans="1:2" x14ac:dyDescent="0.3">
      <c r="A385" t="s">
        <v>1375</v>
      </c>
      <c r="B385" t="s">
        <v>1376</v>
      </c>
    </row>
    <row r="386" spans="1:2" x14ac:dyDescent="0.3">
      <c r="A386" t="s">
        <v>1377</v>
      </c>
      <c r="B386" t="s">
        <v>1378</v>
      </c>
    </row>
    <row r="387" spans="1:2" x14ac:dyDescent="0.3">
      <c r="A387" t="s">
        <v>1379</v>
      </c>
      <c r="B387" t="s">
        <v>1380</v>
      </c>
    </row>
    <row r="388" spans="1:2" x14ac:dyDescent="0.3">
      <c r="A388" t="s">
        <v>1381</v>
      </c>
      <c r="B388" t="s">
        <v>1382</v>
      </c>
    </row>
    <row r="389" spans="1:2" x14ac:dyDescent="0.3">
      <c r="A389" t="s">
        <v>1383</v>
      </c>
      <c r="B389" t="s">
        <v>1384</v>
      </c>
    </row>
    <row r="390" spans="1:2" x14ac:dyDescent="0.3">
      <c r="A390" t="s">
        <v>1385</v>
      </c>
      <c r="B390" t="s">
        <v>1386</v>
      </c>
    </row>
    <row r="391" spans="1:2" x14ac:dyDescent="0.3">
      <c r="A391" t="s">
        <v>1387</v>
      </c>
      <c r="B391" t="s">
        <v>1388</v>
      </c>
    </row>
    <row r="392" spans="1:2" x14ac:dyDescent="0.3">
      <c r="A392" t="s">
        <v>1389</v>
      </c>
      <c r="B392" t="s">
        <v>1390</v>
      </c>
    </row>
    <row r="393" spans="1:2" x14ac:dyDescent="0.3">
      <c r="A393" t="s">
        <v>1391</v>
      </c>
      <c r="B393" t="s">
        <v>1392</v>
      </c>
    </row>
    <row r="394" spans="1:2" x14ac:dyDescent="0.3">
      <c r="A394" t="s">
        <v>1393</v>
      </c>
      <c r="B394" t="s">
        <v>1394</v>
      </c>
    </row>
    <row r="395" spans="1:2" x14ac:dyDescent="0.3">
      <c r="A395" t="s">
        <v>1395</v>
      </c>
      <c r="B395" t="s">
        <v>1396</v>
      </c>
    </row>
    <row r="396" spans="1:2" x14ac:dyDescent="0.3">
      <c r="A396" t="s">
        <v>1397</v>
      </c>
      <c r="B396" t="s">
        <v>1398</v>
      </c>
    </row>
    <row r="397" spans="1:2" x14ac:dyDescent="0.3">
      <c r="A397" t="s">
        <v>1399</v>
      </c>
      <c r="B397" t="s">
        <v>1400</v>
      </c>
    </row>
    <row r="398" spans="1:2" x14ac:dyDescent="0.3">
      <c r="A398" t="s">
        <v>1401</v>
      </c>
      <c r="B398" t="s">
        <v>1402</v>
      </c>
    </row>
    <row r="399" spans="1:2" x14ac:dyDescent="0.3">
      <c r="A399" t="s">
        <v>1403</v>
      </c>
      <c r="B399" t="s">
        <v>1404</v>
      </c>
    </row>
    <row r="400" spans="1:2" x14ac:dyDescent="0.3">
      <c r="A400" t="s">
        <v>1405</v>
      </c>
      <c r="B400" t="s">
        <v>1406</v>
      </c>
    </row>
    <row r="401" spans="1:2" x14ac:dyDescent="0.3">
      <c r="A401" t="s">
        <v>1407</v>
      </c>
      <c r="B401" t="s">
        <v>1408</v>
      </c>
    </row>
    <row r="402" spans="1:2" x14ac:dyDescent="0.3">
      <c r="A402" t="s">
        <v>1409</v>
      </c>
      <c r="B402" t="s">
        <v>1410</v>
      </c>
    </row>
    <row r="403" spans="1:2" x14ac:dyDescent="0.3">
      <c r="A403" t="s">
        <v>1411</v>
      </c>
      <c r="B403" t="s">
        <v>1412</v>
      </c>
    </row>
    <row r="404" spans="1:2" x14ac:dyDescent="0.3">
      <c r="A404" t="s">
        <v>1413</v>
      </c>
      <c r="B404" t="s">
        <v>1414</v>
      </c>
    </row>
    <row r="405" spans="1:2" x14ac:dyDescent="0.3">
      <c r="A405" t="s">
        <v>1415</v>
      </c>
      <c r="B405" t="s">
        <v>1416</v>
      </c>
    </row>
    <row r="406" spans="1:2" x14ac:dyDescent="0.3">
      <c r="A406" t="s">
        <v>1417</v>
      </c>
      <c r="B406" t="s">
        <v>1418</v>
      </c>
    </row>
    <row r="407" spans="1:2" x14ac:dyDescent="0.3">
      <c r="A407" t="s">
        <v>1419</v>
      </c>
      <c r="B407" t="s">
        <v>1420</v>
      </c>
    </row>
    <row r="408" spans="1:2" x14ac:dyDescent="0.3">
      <c r="A408" t="s">
        <v>1421</v>
      </c>
      <c r="B408" t="s">
        <v>1422</v>
      </c>
    </row>
    <row r="409" spans="1:2" x14ac:dyDescent="0.3">
      <c r="A409" t="s">
        <v>1423</v>
      </c>
      <c r="B409" t="s">
        <v>1424</v>
      </c>
    </row>
    <row r="410" spans="1:2" x14ac:dyDescent="0.3">
      <c r="A410" t="s">
        <v>1425</v>
      </c>
      <c r="B410" t="s">
        <v>1426</v>
      </c>
    </row>
    <row r="411" spans="1:2" x14ac:dyDescent="0.3">
      <c r="A411" t="s">
        <v>1427</v>
      </c>
      <c r="B411" t="s">
        <v>1428</v>
      </c>
    </row>
    <row r="412" spans="1:2" x14ac:dyDescent="0.3">
      <c r="A412" t="s">
        <v>1429</v>
      </c>
      <c r="B412" t="s">
        <v>1430</v>
      </c>
    </row>
    <row r="413" spans="1:2" x14ac:dyDescent="0.3">
      <c r="A413" t="s">
        <v>1431</v>
      </c>
      <c r="B413" t="s">
        <v>1432</v>
      </c>
    </row>
    <row r="414" spans="1:2" x14ac:dyDescent="0.3">
      <c r="A414" t="s">
        <v>1433</v>
      </c>
      <c r="B414" t="s">
        <v>1434</v>
      </c>
    </row>
    <row r="415" spans="1:2" x14ac:dyDescent="0.3">
      <c r="A415" t="s">
        <v>1435</v>
      </c>
      <c r="B415" t="s">
        <v>1436</v>
      </c>
    </row>
    <row r="416" spans="1:2" x14ac:dyDescent="0.3">
      <c r="A416" t="s">
        <v>1437</v>
      </c>
      <c r="B416" t="s">
        <v>1438</v>
      </c>
    </row>
    <row r="417" spans="1:2" x14ac:dyDescent="0.3">
      <c r="A417" t="s">
        <v>1439</v>
      </c>
      <c r="B417" t="s">
        <v>1440</v>
      </c>
    </row>
    <row r="418" spans="1:2" x14ac:dyDescent="0.3">
      <c r="A418" t="s">
        <v>1441</v>
      </c>
      <c r="B418" t="s">
        <v>1442</v>
      </c>
    </row>
    <row r="419" spans="1:2" x14ac:dyDescent="0.3">
      <c r="A419" t="s">
        <v>1443</v>
      </c>
      <c r="B419" t="s">
        <v>1444</v>
      </c>
    </row>
    <row r="420" spans="1:2" x14ac:dyDescent="0.3">
      <c r="A420" t="s">
        <v>1445</v>
      </c>
      <c r="B420" t="s">
        <v>1446</v>
      </c>
    </row>
    <row r="421" spans="1:2" x14ac:dyDescent="0.3">
      <c r="A421" t="s">
        <v>1447</v>
      </c>
      <c r="B421" t="s">
        <v>1448</v>
      </c>
    </row>
    <row r="422" spans="1:2" x14ac:dyDescent="0.3">
      <c r="A422" t="s">
        <v>1449</v>
      </c>
      <c r="B422" t="s">
        <v>1450</v>
      </c>
    </row>
    <row r="423" spans="1:2" x14ac:dyDescent="0.3">
      <c r="A423" t="s">
        <v>1451</v>
      </c>
      <c r="B423" t="s">
        <v>1452</v>
      </c>
    </row>
    <row r="424" spans="1:2" x14ac:dyDescent="0.3">
      <c r="A424" t="s">
        <v>1453</v>
      </c>
      <c r="B424" t="s">
        <v>1454</v>
      </c>
    </row>
    <row r="425" spans="1:2" x14ac:dyDescent="0.3">
      <c r="A425" t="s">
        <v>1455</v>
      </c>
      <c r="B425" t="s">
        <v>1456</v>
      </c>
    </row>
    <row r="426" spans="1:2" x14ac:dyDescent="0.3">
      <c r="A426" t="s">
        <v>1457</v>
      </c>
      <c r="B426" t="s">
        <v>1458</v>
      </c>
    </row>
    <row r="427" spans="1:2" x14ac:dyDescent="0.3">
      <c r="A427" t="s">
        <v>1459</v>
      </c>
      <c r="B427" t="s">
        <v>1460</v>
      </c>
    </row>
    <row r="428" spans="1:2" x14ac:dyDescent="0.3">
      <c r="A428" t="s">
        <v>1461</v>
      </c>
      <c r="B428" t="s">
        <v>1462</v>
      </c>
    </row>
    <row r="429" spans="1:2" x14ac:dyDescent="0.3">
      <c r="A429" t="s">
        <v>1463</v>
      </c>
      <c r="B429" t="s">
        <v>1464</v>
      </c>
    </row>
    <row r="430" spans="1:2" x14ac:dyDescent="0.3">
      <c r="A430" t="s">
        <v>1465</v>
      </c>
      <c r="B430" t="s">
        <v>1466</v>
      </c>
    </row>
    <row r="431" spans="1:2" x14ac:dyDescent="0.3">
      <c r="A431" t="s">
        <v>1467</v>
      </c>
      <c r="B431" t="s">
        <v>1468</v>
      </c>
    </row>
    <row r="432" spans="1:2" x14ac:dyDescent="0.3">
      <c r="A432" t="s">
        <v>1469</v>
      </c>
      <c r="B432" t="s">
        <v>1470</v>
      </c>
    </row>
    <row r="433" spans="1:2" x14ac:dyDescent="0.3">
      <c r="A433" t="s">
        <v>1471</v>
      </c>
      <c r="B433" t="s">
        <v>1472</v>
      </c>
    </row>
    <row r="434" spans="1:2" x14ac:dyDescent="0.3">
      <c r="A434" t="s">
        <v>1473</v>
      </c>
      <c r="B434" t="s">
        <v>1474</v>
      </c>
    </row>
    <row r="435" spans="1:2" x14ac:dyDescent="0.3">
      <c r="A435" t="s">
        <v>1475</v>
      </c>
      <c r="B435" t="s">
        <v>1476</v>
      </c>
    </row>
    <row r="436" spans="1:2" x14ac:dyDescent="0.3">
      <c r="A436" t="s">
        <v>1477</v>
      </c>
      <c r="B436" t="s">
        <v>1478</v>
      </c>
    </row>
    <row r="437" spans="1:2" x14ac:dyDescent="0.3">
      <c r="A437" t="s">
        <v>1479</v>
      </c>
      <c r="B437" t="s">
        <v>1480</v>
      </c>
    </row>
    <row r="438" spans="1:2" x14ac:dyDescent="0.3">
      <c r="A438" t="s">
        <v>1481</v>
      </c>
      <c r="B438" t="s">
        <v>1482</v>
      </c>
    </row>
    <row r="439" spans="1:2" x14ac:dyDescent="0.3">
      <c r="A439" t="s">
        <v>1483</v>
      </c>
      <c r="B439" t="s">
        <v>1484</v>
      </c>
    </row>
    <row r="440" spans="1:2" x14ac:dyDescent="0.3">
      <c r="A440" t="s">
        <v>1485</v>
      </c>
      <c r="B440" t="s">
        <v>1486</v>
      </c>
    </row>
    <row r="441" spans="1:2" x14ac:dyDescent="0.3">
      <c r="A441" t="s">
        <v>1487</v>
      </c>
      <c r="B441" t="s">
        <v>1488</v>
      </c>
    </row>
    <row r="442" spans="1:2" x14ac:dyDescent="0.3">
      <c r="A442" t="s">
        <v>1489</v>
      </c>
      <c r="B442" t="s">
        <v>1490</v>
      </c>
    </row>
    <row r="443" spans="1:2" x14ac:dyDescent="0.3">
      <c r="A443" t="s">
        <v>1491</v>
      </c>
      <c r="B443" t="s">
        <v>1492</v>
      </c>
    </row>
    <row r="444" spans="1:2" x14ac:dyDescent="0.3">
      <c r="A444" t="s">
        <v>1493</v>
      </c>
      <c r="B444" t="s">
        <v>1494</v>
      </c>
    </row>
    <row r="445" spans="1:2" x14ac:dyDescent="0.3">
      <c r="A445" t="s">
        <v>1495</v>
      </c>
      <c r="B445" t="s">
        <v>1496</v>
      </c>
    </row>
    <row r="446" spans="1:2" x14ac:dyDescent="0.3">
      <c r="A446" t="s">
        <v>1497</v>
      </c>
      <c r="B446" t="s">
        <v>1498</v>
      </c>
    </row>
    <row r="447" spans="1:2" x14ac:dyDescent="0.3">
      <c r="A447" t="s">
        <v>1499</v>
      </c>
      <c r="B447" t="s">
        <v>1500</v>
      </c>
    </row>
    <row r="448" spans="1:2" x14ac:dyDescent="0.3">
      <c r="A448" t="s">
        <v>1501</v>
      </c>
      <c r="B448" t="s">
        <v>1502</v>
      </c>
    </row>
    <row r="449" spans="1:2" x14ac:dyDescent="0.3">
      <c r="A449" t="s">
        <v>1503</v>
      </c>
      <c r="B449" t="s">
        <v>1504</v>
      </c>
    </row>
    <row r="450" spans="1:2" x14ac:dyDescent="0.3">
      <c r="A450" t="s">
        <v>1505</v>
      </c>
      <c r="B450" t="s">
        <v>1506</v>
      </c>
    </row>
    <row r="451" spans="1:2" x14ac:dyDescent="0.3">
      <c r="A451" t="s">
        <v>1507</v>
      </c>
      <c r="B451" t="s">
        <v>1508</v>
      </c>
    </row>
    <row r="452" spans="1:2" x14ac:dyDescent="0.3">
      <c r="A452" t="s">
        <v>1509</v>
      </c>
      <c r="B452" t="s">
        <v>1510</v>
      </c>
    </row>
    <row r="453" spans="1:2" x14ac:dyDescent="0.3">
      <c r="A453" t="s">
        <v>1511</v>
      </c>
      <c r="B453" t="s">
        <v>1512</v>
      </c>
    </row>
    <row r="454" spans="1:2" x14ac:dyDescent="0.3">
      <c r="A454" t="s">
        <v>1513</v>
      </c>
      <c r="B454" t="s">
        <v>1514</v>
      </c>
    </row>
    <row r="455" spans="1:2" x14ac:dyDescent="0.3">
      <c r="A455" t="s">
        <v>1515</v>
      </c>
      <c r="B455" t="s">
        <v>1516</v>
      </c>
    </row>
    <row r="456" spans="1:2" x14ac:dyDescent="0.3">
      <c r="A456" t="s">
        <v>1517</v>
      </c>
      <c r="B456" t="s">
        <v>1518</v>
      </c>
    </row>
    <row r="457" spans="1:2" x14ac:dyDescent="0.3">
      <c r="A457" t="s">
        <v>1519</v>
      </c>
      <c r="B457" t="s">
        <v>1520</v>
      </c>
    </row>
    <row r="458" spans="1:2" x14ac:dyDescent="0.3">
      <c r="A458" t="s">
        <v>1521</v>
      </c>
      <c r="B458" t="s">
        <v>1522</v>
      </c>
    </row>
    <row r="459" spans="1:2" x14ac:dyDescent="0.3">
      <c r="A459" t="s">
        <v>1523</v>
      </c>
      <c r="B459" t="s">
        <v>1524</v>
      </c>
    </row>
    <row r="460" spans="1:2" x14ac:dyDescent="0.3">
      <c r="A460" t="s">
        <v>1525</v>
      </c>
      <c r="B460" t="s">
        <v>1526</v>
      </c>
    </row>
    <row r="461" spans="1:2" x14ac:dyDescent="0.3">
      <c r="A461" t="s">
        <v>1527</v>
      </c>
      <c r="B461" t="s">
        <v>1528</v>
      </c>
    </row>
    <row r="462" spans="1:2" x14ac:dyDescent="0.3">
      <c r="A462" t="s">
        <v>1529</v>
      </c>
      <c r="B462" t="s">
        <v>1530</v>
      </c>
    </row>
    <row r="463" spans="1:2" x14ac:dyDescent="0.3">
      <c r="A463" t="s">
        <v>1531</v>
      </c>
      <c r="B463" t="s">
        <v>1532</v>
      </c>
    </row>
    <row r="464" spans="1:2" x14ac:dyDescent="0.3">
      <c r="A464" t="s">
        <v>1533</v>
      </c>
      <c r="B464" t="s">
        <v>1534</v>
      </c>
    </row>
    <row r="465" spans="1:2" x14ac:dyDescent="0.3">
      <c r="A465" t="s">
        <v>1535</v>
      </c>
      <c r="B465" t="s">
        <v>1536</v>
      </c>
    </row>
    <row r="466" spans="1:2" x14ac:dyDescent="0.3">
      <c r="A466" t="s">
        <v>1537</v>
      </c>
      <c r="B466" t="s">
        <v>1538</v>
      </c>
    </row>
    <row r="467" spans="1:2" x14ac:dyDescent="0.3">
      <c r="A467" t="s">
        <v>1539</v>
      </c>
      <c r="B467" t="s">
        <v>1540</v>
      </c>
    </row>
    <row r="468" spans="1:2" x14ac:dyDescent="0.3">
      <c r="A468" t="s">
        <v>1541</v>
      </c>
      <c r="B468" t="s">
        <v>1542</v>
      </c>
    </row>
    <row r="469" spans="1:2" x14ac:dyDescent="0.3">
      <c r="A469" t="s">
        <v>1543</v>
      </c>
      <c r="B469" t="s">
        <v>1544</v>
      </c>
    </row>
    <row r="470" spans="1:2" x14ac:dyDescent="0.3">
      <c r="A470" t="s">
        <v>1545</v>
      </c>
      <c r="B470" t="s">
        <v>1546</v>
      </c>
    </row>
    <row r="471" spans="1:2" x14ac:dyDescent="0.3">
      <c r="A471" t="s">
        <v>1547</v>
      </c>
      <c r="B471" t="s">
        <v>1548</v>
      </c>
    </row>
    <row r="472" spans="1:2" x14ac:dyDescent="0.3">
      <c r="A472" t="s">
        <v>1549</v>
      </c>
      <c r="B472" t="s">
        <v>1550</v>
      </c>
    </row>
    <row r="473" spans="1:2" x14ac:dyDescent="0.3">
      <c r="A473" t="s">
        <v>1551</v>
      </c>
      <c r="B473" t="s">
        <v>1552</v>
      </c>
    </row>
    <row r="474" spans="1:2" x14ac:dyDescent="0.3">
      <c r="A474" t="s">
        <v>1553</v>
      </c>
      <c r="B474" t="s">
        <v>1554</v>
      </c>
    </row>
    <row r="475" spans="1:2" x14ac:dyDescent="0.3">
      <c r="A475" t="s">
        <v>1555</v>
      </c>
      <c r="B475" t="s">
        <v>1556</v>
      </c>
    </row>
    <row r="476" spans="1:2" x14ac:dyDescent="0.3">
      <c r="A476" t="s">
        <v>1557</v>
      </c>
      <c r="B476" t="s">
        <v>1558</v>
      </c>
    </row>
    <row r="477" spans="1:2" x14ac:dyDescent="0.3">
      <c r="A477" t="s">
        <v>1559</v>
      </c>
      <c r="B477" t="s">
        <v>1560</v>
      </c>
    </row>
    <row r="478" spans="1:2" x14ac:dyDescent="0.3">
      <c r="A478" t="s">
        <v>1561</v>
      </c>
      <c r="B478" t="s">
        <v>1562</v>
      </c>
    </row>
    <row r="479" spans="1:2" x14ac:dyDescent="0.3">
      <c r="A479" t="s">
        <v>1563</v>
      </c>
      <c r="B479" t="s">
        <v>1564</v>
      </c>
    </row>
    <row r="480" spans="1:2" x14ac:dyDescent="0.3">
      <c r="A480" t="s">
        <v>1565</v>
      </c>
      <c r="B480" t="s">
        <v>1566</v>
      </c>
    </row>
    <row r="481" spans="1:2" x14ac:dyDescent="0.3">
      <c r="A481" t="s">
        <v>1567</v>
      </c>
      <c r="B481" t="s">
        <v>1568</v>
      </c>
    </row>
    <row r="482" spans="1:2" x14ac:dyDescent="0.3">
      <c r="A482" t="s">
        <v>1569</v>
      </c>
      <c r="B482" t="s">
        <v>1570</v>
      </c>
    </row>
    <row r="483" spans="1:2" x14ac:dyDescent="0.3">
      <c r="A483" t="s">
        <v>1571</v>
      </c>
      <c r="B483" t="s">
        <v>1572</v>
      </c>
    </row>
    <row r="484" spans="1:2" x14ac:dyDescent="0.3">
      <c r="A484" t="s">
        <v>1573</v>
      </c>
      <c r="B484" t="s">
        <v>1574</v>
      </c>
    </row>
    <row r="485" spans="1:2" x14ac:dyDescent="0.3">
      <c r="A485" t="s">
        <v>1575</v>
      </c>
      <c r="B485" t="s">
        <v>1576</v>
      </c>
    </row>
    <row r="486" spans="1:2" x14ac:dyDescent="0.3">
      <c r="A486" t="s">
        <v>1577</v>
      </c>
      <c r="B486" t="s">
        <v>1578</v>
      </c>
    </row>
    <row r="487" spans="1:2" x14ac:dyDescent="0.3">
      <c r="A487" t="s">
        <v>1579</v>
      </c>
      <c r="B487" t="s">
        <v>1580</v>
      </c>
    </row>
    <row r="488" spans="1:2" x14ac:dyDescent="0.3">
      <c r="A488" t="s">
        <v>1581</v>
      </c>
      <c r="B488" t="s">
        <v>1582</v>
      </c>
    </row>
    <row r="489" spans="1:2" x14ac:dyDescent="0.3">
      <c r="A489" t="s">
        <v>1583</v>
      </c>
      <c r="B489" t="s">
        <v>1584</v>
      </c>
    </row>
    <row r="490" spans="1:2" x14ac:dyDescent="0.3">
      <c r="A490" t="s">
        <v>1585</v>
      </c>
      <c r="B490" t="s">
        <v>1586</v>
      </c>
    </row>
    <row r="491" spans="1:2" x14ac:dyDescent="0.3">
      <c r="A491" t="s">
        <v>1587</v>
      </c>
      <c r="B491" t="s">
        <v>1588</v>
      </c>
    </row>
    <row r="492" spans="1:2" x14ac:dyDescent="0.3">
      <c r="A492" t="s">
        <v>1589</v>
      </c>
      <c r="B492" t="s">
        <v>1590</v>
      </c>
    </row>
    <row r="493" spans="1:2" x14ac:dyDescent="0.3">
      <c r="A493" t="s">
        <v>1591</v>
      </c>
      <c r="B493" t="s">
        <v>1592</v>
      </c>
    </row>
    <row r="494" spans="1:2" x14ac:dyDescent="0.3">
      <c r="A494" t="s">
        <v>1593</v>
      </c>
      <c r="B494" t="s">
        <v>1594</v>
      </c>
    </row>
    <row r="495" spans="1:2" x14ac:dyDescent="0.3">
      <c r="A495" t="s">
        <v>1595</v>
      </c>
      <c r="B495" t="s">
        <v>1596</v>
      </c>
    </row>
    <row r="496" spans="1:2" x14ac:dyDescent="0.3">
      <c r="A496" t="s">
        <v>1597</v>
      </c>
      <c r="B496" t="s">
        <v>1598</v>
      </c>
    </row>
    <row r="497" spans="1:3" x14ac:dyDescent="0.3">
      <c r="A497" t="s">
        <v>1599</v>
      </c>
      <c r="B497" t="s">
        <v>1600</v>
      </c>
    </row>
    <row r="498" spans="1:3" x14ac:dyDescent="0.3">
      <c r="A498" t="s">
        <v>1601</v>
      </c>
      <c r="B498" t="s">
        <v>1602</v>
      </c>
    </row>
    <row r="499" spans="1:3" x14ac:dyDescent="0.3">
      <c r="A499" t="s">
        <v>1603</v>
      </c>
      <c r="B499" t="s">
        <v>1604</v>
      </c>
    </row>
    <row r="500" spans="1:3" x14ac:dyDescent="0.3">
      <c r="A500" t="s">
        <v>1605</v>
      </c>
      <c r="B500" t="s">
        <v>1606</v>
      </c>
    </row>
    <row r="501" spans="1:3" x14ac:dyDescent="0.3">
      <c r="A501" t="s">
        <v>1607</v>
      </c>
      <c r="B501" t="s">
        <v>1608</v>
      </c>
    </row>
    <row r="502" spans="1:3" x14ac:dyDescent="0.3">
      <c r="A502" t="s">
        <v>1609</v>
      </c>
    </row>
    <row r="504" spans="1:3" x14ac:dyDescent="0.3">
      <c r="A504" t="s">
        <v>5153</v>
      </c>
    </row>
    <row r="506" spans="1:3" x14ac:dyDescent="0.3">
      <c r="A506" s="397" t="s">
        <v>5152</v>
      </c>
      <c r="B506" t="s">
        <v>5151</v>
      </c>
      <c r="C506" t="s">
        <v>5150</v>
      </c>
    </row>
    <row r="507" spans="1:3" x14ac:dyDescent="0.3">
      <c r="A507" s="397" t="s">
        <v>5149</v>
      </c>
      <c r="B507" t="s">
        <v>5148</v>
      </c>
      <c r="C507" t="s">
        <v>5147</v>
      </c>
    </row>
    <row r="508" spans="1:3" x14ac:dyDescent="0.3">
      <c r="A508" s="397" t="s">
        <v>5146</v>
      </c>
      <c r="B508" t="s">
        <v>5145</v>
      </c>
      <c r="C508" t="s">
        <v>5144</v>
      </c>
    </row>
    <row r="509" spans="1:3" x14ac:dyDescent="0.3">
      <c r="A509" s="397" t="s">
        <v>5143</v>
      </c>
      <c r="B509" t="s">
        <v>5142</v>
      </c>
      <c r="C509" t="s">
        <v>5141</v>
      </c>
    </row>
    <row r="510" spans="1:3" x14ac:dyDescent="0.3">
      <c r="A510" s="397" t="s">
        <v>5140</v>
      </c>
      <c r="B510" t="s">
        <v>5139</v>
      </c>
      <c r="C510" t="s">
        <v>5138</v>
      </c>
    </row>
    <row r="511" spans="1:3" x14ac:dyDescent="0.3">
      <c r="A511" s="397" t="s">
        <v>5137</v>
      </c>
      <c r="B511" t="s">
        <v>5136</v>
      </c>
      <c r="C511" t="s">
        <v>5135</v>
      </c>
    </row>
    <row r="512" spans="1:3" x14ac:dyDescent="0.3">
      <c r="A512" s="397" t="s">
        <v>5134</v>
      </c>
      <c r="B512" t="s">
        <v>5133</v>
      </c>
      <c r="C512" t="s">
        <v>5132</v>
      </c>
    </row>
    <row r="513" spans="1:3" x14ac:dyDescent="0.3">
      <c r="A513" s="397" t="s">
        <v>5131</v>
      </c>
      <c r="B513" t="s">
        <v>5130</v>
      </c>
      <c r="C513" t="s">
        <v>5129</v>
      </c>
    </row>
    <row r="515" spans="1:3" x14ac:dyDescent="0.3">
      <c r="A515" s="397" t="s">
        <v>4900</v>
      </c>
      <c r="B515" t="s">
        <v>4899</v>
      </c>
      <c r="C515" t="s">
        <v>4898</v>
      </c>
    </row>
    <row r="516" spans="1:3" x14ac:dyDescent="0.3">
      <c r="A516" s="397" t="s">
        <v>4897</v>
      </c>
      <c r="B516" t="s">
        <v>4896</v>
      </c>
      <c r="C516" t="s">
        <v>4895</v>
      </c>
    </row>
    <row r="517" spans="1:3" x14ac:dyDescent="0.3">
      <c r="A517" s="397" t="s">
        <v>5128</v>
      </c>
      <c r="B517" t="s">
        <v>5127</v>
      </c>
      <c r="C517" t="s">
        <v>5126</v>
      </c>
    </row>
    <row r="518" spans="1:3" x14ac:dyDescent="0.3">
      <c r="A518" s="397" t="s">
        <v>4894</v>
      </c>
      <c r="B518" t="s">
        <v>4893</v>
      </c>
      <c r="C518" t="s">
        <v>4892</v>
      </c>
    </row>
    <row r="519" spans="1:3" x14ac:dyDescent="0.3">
      <c r="A519" s="397" t="s">
        <v>5125</v>
      </c>
      <c r="B519" t="s">
        <v>5124</v>
      </c>
      <c r="C519" t="s">
        <v>5123</v>
      </c>
    </row>
    <row r="520" spans="1:3" x14ac:dyDescent="0.3">
      <c r="A520" s="397" t="s">
        <v>4891</v>
      </c>
      <c r="B520" t="s">
        <v>4890</v>
      </c>
      <c r="C520" t="s">
        <v>4889</v>
      </c>
    </row>
    <row r="521" spans="1:3" x14ac:dyDescent="0.3">
      <c r="A521" s="397" t="s">
        <v>4888</v>
      </c>
      <c r="B521" t="s">
        <v>4887</v>
      </c>
      <c r="C521" t="s">
        <v>4886</v>
      </c>
    </row>
    <row r="522" spans="1:3" x14ac:dyDescent="0.3">
      <c r="A522" s="397" t="s">
        <v>5122</v>
      </c>
      <c r="B522" t="s">
        <v>5121</v>
      </c>
      <c r="C522" t="s">
        <v>5120</v>
      </c>
    </row>
    <row r="523" spans="1:3" x14ac:dyDescent="0.3">
      <c r="A523" s="397" t="s">
        <v>4885</v>
      </c>
      <c r="B523" t="s">
        <v>4884</v>
      </c>
      <c r="C523" t="s">
        <v>4883</v>
      </c>
    </row>
    <row r="524" spans="1:3" x14ac:dyDescent="0.3">
      <c r="A524" s="397" t="s">
        <v>5119</v>
      </c>
      <c r="B524" t="s">
        <v>5118</v>
      </c>
      <c r="C524" t="s">
        <v>5117</v>
      </c>
    </row>
    <row r="525" spans="1:3" x14ac:dyDescent="0.3">
      <c r="A525" s="397" t="s">
        <v>4882</v>
      </c>
      <c r="B525" t="s">
        <v>4881</v>
      </c>
      <c r="C525" t="s">
        <v>4880</v>
      </c>
    </row>
    <row r="526" spans="1:3" x14ac:dyDescent="0.3">
      <c r="A526" s="397" t="s">
        <v>4876</v>
      </c>
      <c r="B526" t="s">
        <v>4875</v>
      </c>
      <c r="C526" t="s">
        <v>4874</v>
      </c>
    </row>
    <row r="527" spans="1:3" x14ac:dyDescent="0.3">
      <c r="A527" s="397" t="s">
        <v>4870</v>
      </c>
      <c r="B527" t="s">
        <v>4869</v>
      </c>
      <c r="C527" t="s">
        <v>4868</v>
      </c>
    </row>
    <row r="528" spans="1:3" x14ac:dyDescent="0.3">
      <c r="A528" s="397" t="s">
        <v>4867</v>
      </c>
      <c r="B528" t="s">
        <v>4866</v>
      </c>
      <c r="C528" t="s">
        <v>4865</v>
      </c>
    </row>
    <row r="529" spans="1:3" x14ac:dyDescent="0.3">
      <c r="A529" s="397" t="s">
        <v>5116</v>
      </c>
      <c r="B529" t="s">
        <v>5115</v>
      </c>
      <c r="C529" t="s">
        <v>5114</v>
      </c>
    </row>
    <row r="530" spans="1:3" x14ac:dyDescent="0.3">
      <c r="A530" s="397" t="s">
        <v>4858</v>
      </c>
      <c r="B530" t="s">
        <v>4857</v>
      </c>
      <c r="C530" t="s">
        <v>4856</v>
      </c>
    </row>
    <row r="531" spans="1:3" x14ac:dyDescent="0.3">
      <c r="A531" s="397" t="s">
        <v>4843</v>
      </c>
      <c r="B531" t="s">
        <v>4842</v>
      </c>
      <c r="C531" t="s">
        <v>4841</v>
      </c>
    </row>
    <row r="532" spans="1:3" x14ac:dyDescent="0.3">
      <c r="A532" s="397" t="s">
        <v>4840</v>
      </c>
      <c r="B532" t="s">
        <v>4839</v>
      </c>
      <c r="C532" t="s">
        <v>4838</v>
      </c>
    </row>
    <row r="533" spans="1:3" x14ac:dyDescent="0.3">
      <c r="A533" s="397" t="s">
        <v>5113</v>
      </c>
      <c r="B533" t="s">
        <v>5112</v>
      </c>
      <c r="C533" t="s">
        <v>5111</v>
      </c>
    </row>
    <row r="534" spans="1:3" x14ac:dyDescent="0.3">
      <c r="A534" s="397" t="s">
        <v>4537</v>
      </c>
      <c r="B534" t="s">
        <v>4536</v>
      </c>
      <c r="C534" t="s">
        <v>4535</v>
      </c>
    </row>
    <row r="535" spans="1:3" x14ac:dyDescent="0.3">
      <c r="A535" s="397" t="s">
        <v>5110</v>
      </c>
      <c r="B535" t="s">
        <v>5109</v>
      </c>
      <c r="C535" t="s">
        <v>5108</v>
      </c>
    </row>
    <row r="536" spans="1:3" x14ac:dyDescent="0.3">
      <c r="A536" s="397" t="s">
        <v>5107</v>
      </c>
      <c r="B536" t="s">
        <v>5106</v>
      </c>
      <c r="C536" t="s">
        <v>5105</v>
      </c>
    </row>
    <row r="537" spans="1:3" x14ac:dyDescent="0.3">
      <c r="A537" s="397" t="s">
        <v>4390</v>
      </c>
      <c r="B537" t="s">
        <v>4389</v>
      </c>
      <c r="C537" t="s">
        <v>4388</v>
      </c>
    </row>
    <row r="538" spans="1:3" x14ac:dyDescent="0.3">
      <c r="A538" s="397" t="s">
        <v>4387</v>
      </c>
      <c r="B538" t="s">
        <v>4386</v>
      </c>
      <c r="C538" t="s">
        <v>4385</v>
      </c>
    </row>
    <row r="539" spans="1:3" x14ac:dyDescent="0.3">
      <c r="A539" s="397" t="s">
        <v>4384</v>
      </c>
      <c r="B539" t="s">
        <v>4383</v>
      </c>
      <c r="C539" t="s">
        <v>4382</v>
      </c>
    </row>
    <row r="540" spans="1:3" x14ac:dyDescent="0.3">
      <c r="A540" s="397" t="s">
        <v>4381</v>
      </c>
      <c r="B540" t="s">
        <v>4380</v>
      </c>
      <c r="C540" t="s">
        <v>4379</v>
      </c>
    </row>
    <row r="541" spans="1:3" x14ac:dyDescent="0.3">
      <c r="A541" s="397" t="s">
        <v>4378</v>
      </c>
      <c r="B541" t="s">
        <v>4377</v>
      </c>
      <c r="C541" t="s">
        <v>4376</v>
      </c>
    </row>
    <row r="542" spans="1:3" x14ac:dyDescent="0.3">
      <c r="A542" s="397" t="s">
        <v>4372</v>
      </c>
      <c r="B542" t="s">
        <v>4371</v>
      </c>
      <c r="C542" t="s">
        <v>4370</v>
      </c>
    </row>
    <row r="543" spans="1:3" x14ac:dyDescent="0.3">
      <c r="A543" s="397" t="s">
        <v>4369</v>
      </c>
      <c r="B543" t="s">
        <v>4368</v>
      </c>
      <c r="C543" t="s">
        <v>4367</v>
      </c>
    </row>
    <row r="544" spans="1:3" x14ac:dyDescent="0.3">
      <c r="A544" s="397" t="s">
        <v>4348</v>
      </c>
      <c r="B544" t="s">
        <v>4347</v>
      </c>
      <c r="C544" t="s">
        <v>4346</v>
      </c>
    </row>
    <row r="545" spans="1:3" x14ac:dyDescent="0.3">
      <c r="A545" s="397" t="s">
        <v>4345</v>
      </c>
      <c r="B545" t="s">
        <v>4344</v>
      </c>
      <c r="C545" t="s">
        <v>4343</v>
      </c>
    </row>
    <row r="546" spans="1:3" x14ac:dyDescent="0.3">
      <c r="A546" s="397" t="s">
        <v>5104</v>
      </c>
      <c r="B546" t="s">
        <v>5103</v>
      </c>
      <c r="C546" t="s">
        <v>5102</v>
      </c>
    </row>
    <row r="547" spans="1:3" x14ac:dyDescent="0.3">
      <c r="A547" s="397" t="s">
        <v>4342</v>
      </c>
      <c r="B547" t="s">
        <v>4341</v>
      </c>
      <c r="C547" t="s">
        <v>4340</v>
      </c>
    </row>
    <row r="548" spans="1:3" x14ac:dyDescent="0.3">
      <c r="A548" s="397" t="s">
        <v>5101</v>
      </c>
      <c r="B548" t="s">
        <v>5100</v>
      </c>
      <c r="C548" t="s">
        <v>5099</v>
      </c>
    </row>
    <row r="549" spans="1:3" x14ac:dyDescent="0.3">
      <c r="A549" s="397" t="s">
        <v>5098</v>
      </c>
      <c r="B549" t="s">
        <v>5097</v>
      </c>
      <c r="C549" t="s">
        <v>5096</v>
      </c>
    </row>
    <row r="550" spans="1:3" x14ac:dyDescent="0.3">
      <c r="A550" s="397" t="s">
        <v>4327</v>
      </c>
      <c r="B550" t="s">
        <v>4326</v>
      </c>
      <c r="C550" t="s">
        <v>4325</v>
      </c>
    </row>
    <row r="551" spans="1:3" x14ac:dyDescent="0.3">
      <c r="A551" s="397" t="s">
        <v>4321</v>
      </c>
      <c r="B551" t="s">
        <v>4320</v>
      </c>
      <c r="C551" t="s">
        <v>4319</v>
      </c>
    </row>
    <row r="552" spans="1:3" x14ac:dyDescent="0.3">
      <c r="A552" s="397" t="s">
        <v>4315</v>
      </c>
      <c r="B552" t="s">
        <v>4314</v>
      </c>
      <c r="C552" t="s">
        <v>4313</v>
      </c>
    </row>
    <row r="553" spans="1:3" x14ac:dyDescent="0.3">
      <c r="A553" s="397" t="s">
        <v>4312</v>
      </c>
      <c r="B553" t="s">
        <v>4311</v>
      </c>
      <c r="C553" t="s">
        <v>4310</v>
      </c>
    </row>
    <row r="554" spans="1:3" x14ac:dyDescent="0.3">
      <c r="A554" s="397" t="s">
        <v>4306</v>
      </c>
      <c r="B554" t="s">
        <v>4305</v>
      </c>
      <c r="C554" t="s">
        <v>4304</v>
      </c>
    </row>
    <row r="555" spans="1:3" x14ac:dyDescent="0.3">
      <c r="A555" s="397" t="s">
        <v>4303</v>
      </c>
      <c r="B555" t="s">
        <v>4302</v>
      </c>
      <c r="C555" t="s">
        <v>4301</v>
      </c>
    </row>
    <row r="556" spans="1:3" x14ac:dyDescent="0.3">
      <c r="A556" s="397" t="s">
        <v>4300</v>
      </c>
      <c r="B556" t="s">
        <v>4299</v>
      </c>
      <c r="C556" t="s">
        <v>4298</v>
      </c>
    </row>
    <row r="557" spans="1:3" x14ac:dyDescent="0.3">
      <c r="A557" s="397" t="s">
        <v>4291</v>
      </c>
      <c r="B557" t="s">
        <v>4290</v>
      </c>
      <c r="C557" t="s">
        <v>4289</v>
      </c>
    </row>
    <row r="558" spans="1:3" x14ac:dyDescent="0.3">
      <c r="A558" s="397" t="s">
        <v>4288</v>
      </c>
      <c r="B558" t="s">
        <v>4287</v>
      </c>
      <c r="C558" t="s">
        <v>4286</v>
      </c>
    </row>
    <row r="559" spans="1:3" x14ac:dyDescent="0.3">
      <c r="A559" s="397" t="s">
        <v>4285</v>
      </c>
      <c r="B559" t="s">
        <v>4284</v>
      </c>
      <c r="C559" t="s">
        <v>4283</v>
      </c>
    </row>
    <row r="560" spans="1:3" x14ac:dyDescent="0.3">
      <c r="A560" s="397" t="s">
        <v>4183</v>
      </c>
      <c r="B560" t="s">
        <v>4182</v>
      </c>
      <c r="C560" t="s">
        <v>4181</v>
      </c>
    </row>
    <row r="561" spans="1:3" x14ac:dyDescent="0.3">
      <c r="A561" s="397" t="s">
        <v>5095</v>
      </c>
      <c r="B561" t="s">
        <v>5094</v>
      </c>
      <c r="C561" t="s">
        <v>5093</v>
      </c>
    </row>
    <row r="562" spans="1:3" x14ac:dyDescent="0.3">
      <c r="A562" s="397" t="s">
        <v>5092</v>
      </c>
      <c r="B562" t="s">
        <v>5091</v>
      </c>
      <c r="C562" t="s">
        <v>5090</v>
      </c>
    </row>
    <row r="563" spans="1:3" x14ac:dyDescent="0.3">
      <c r="A563" s="397" t="s">
        <v>4069</v>
      </c>
      <c r="B563" t="s">
        <v>4068</v>
      </c>
      <c r="C563" t="s">
        <v>4067</v>
      </c>
    </row>
    <row r="564" spans="1:3" x14ac:dyDescent="0.3">
      <c r="A564" s="397" t="s">
        <v>4066</v>
      </c>
      <c r="B564" t="s">
        <v>4065</v>
      </c>
      <c r="C564" t="s">
        <v>4064</v>
      </c>
    </row>
    <row r="565" spans="1:3" x14ac:dyDescent="0.3">
      <c r="A565" s="397" t="s">
        <v>5089</v>
      </c>
      <c r="B565" t="s">
        <v>5088</v>
      </c>
      <c r="C565" t="s">
        <v>5087</v>
      </c>
    </row>
    <row r="566" spans="1:3" x14ac:dyDescent="0.3">
      <c r="A566" s="397" t="s">
        <v>4063</v>
      </c>
      <c r="B566" t="s">
        <v>4062</v>
      </c>
      <c r="C566" t="s">
        <v>4061</v>
      </c>
    </row>
    <row r="567" spans="1:3" x14ac:dyDescent="0.3">
      <c r="A567" s="397" t="s">
        <v>5086</v>
      </c>
      <c r="B567" t="s">
        <v>5085</v>
      </c>
      <c r="C567" t="s">
        <v>5084</v>
      </c>
    </row>
    <row r="568" spans="1:3" x14ac:dyDescent="0.3">
      <c r="A568" s="397" t="s">
        <v>4060</v>
      </c>
      <c r="B568" t="s">
        <v>4059</v>
      </c>
      <c r="C568" t="s">
        <v>4058</v>
      </c>
    </row>
    <row r="569" spans="1:3" x14ac:dyDescent="0.3">
      <c r="A569" s="397" t="s">
        <v>4054</v>
      </c>
      <c r="B569" t="s">
        <v>4053</v>
      </c>
      <c r="C569" t="s">
        <v>4052</v>
      </c>
    </row>
    <row r="570" spans="1:3" x14ac:dyDescent="0.3">
      <c r="A570" s="397" t="s">
        <v>4048</v>
      </c>
      <c r="B570" t="s">
        <v>4047</v>
      </c>
      <c r="C570" t="s">
        <v>4046</v>
      </c>
    </row>
    <row r="571" spans="1:3" x14ac:dyDescent="0.3">
      <c r="A571" s="397" t="s">
        <v>4045</v>
      </c>
      <c r="B571" t="s">
        <v>4044</v>
      </c>
      <c r="C571" t="s">
        <v>4043</v>
      </c>
    </row>
    <row r="572" spans="1:3" x14ac:dyDescent="0.3">
      <c r="A572" s="397" t="s">
        <v>4042</v>
      </c>
      <c r="B572" t="s">
        <v>4041</v>
      </c>
      <c r="C572" t="s">
        <v>4040</v>
      </c>
    </row>
    <row r="573" spans="1:3" x14ac:dyDescent="0.3">
      <c r="A573" s="397" t="s">
        <v>5083</v>
      </c>
      <c r="B573" t="s">
        <v>5082</v>
      </c>
      <c r="C573" t="s">
        <v>5081</v>
      </c>
    </row>
    <row r="574" spans="1:3" x14ac:dyDescent="0.3">
      <c r="A574" s="397" t="s">
        <v>5080</v>
      </c>
      <c r="B574" t="s">
        <v>5079</v>
      </c>
      <c r="C574" t="s">
        <v>5078</v>
      </c>
    </row>
    <row r="575" spans="1:3" x14ac:dyDescent="0.3">
      <c r="A575" s="397" t="s">
        <v>5077</v>
      </c>
      <c r="B575" t="s">
        <v>5076</v>
      </c>
      <c r="C575" t="s">
        <v>5075</v>
      </c>
    </row>
    <row r="576" spans="1:3" x14ac:dyDescent="0.3">
      <c r="A576" s="397" t="s">
        <v>5074</v>
      </c>
      <c r="B576" t="s">
        <v>5073</v>
      </c>
      <c r="C576" t="s">
        <v>5072</v>
      </c>
    </row>
    <row r="577" spans="1:3" x14ac:dyDescent="0.3">
      <c r="A577" s="397" t="s">
        <v>3940</v>
      </c>
      <c r="B577" t="s">
        <v>3939</v>
      </c>
      <c r="C577" t="s">
        <v>3938</v>
      </c>
    </row>
    <row r="578" spans="1:3" x14ac:dyDescent="0.3">
      <c r="A578" s="397" t="s">
        <v>3937</v>
      </c>
      <c r="B578" t="s">
        <v>3936</v>
      </c>
      <c r="C578" t="s">
        <v>3935</v>
      </c>
    </row>
    <row r="579" spans="1:3" x14ac:dyDescent="0.3">
      <c r="A579" s="397" t="s">
        <v>3934</v>
      </c>
      <c r="B579" t="s">
        <v>3933</v>
      </c>
      <c r="C579" t="s">
        <v>3932</v>
      </c>
    </row>
    <row r="580" spans="1:3" x14ac:dyDescent="0.3">
      <c r="A580" s="397" t="s">
        <v>3931</v>
      </c>
      <c r="B580" t="s">
        <v>3930</v>
      </c>
      <c r="C580" t="s">
        <v>3929</v>
      </c>
    </row>
    <row r="581" spans="1:3" x14ac:dyDescent="0.3">
      <c r="A581" s="397" t="s">
        <v>3928</v>
      </c>
      <c r="B581" t="s">
        <v>3927</v>
      </c>
      <c r="C581" t="s">
        <v>3926</v>
      </c>
    </row>
    <row r="582" spans="1:3" x14ac:dyDescent="0.3">
      <c r="A582" s="397" t="s">
        <v>3925</v>
      </c>
      <c r="B582" t="s">
        <v>3924</v>
      </c>
      <c r="C582" t="s">
        <v>3923</v>
      </c>
    </row>
    <row r="583" spans="1:3" x14ac:dyDescent="0.3">
      <c r="A583" s="397" t="s">
        <v>3922</v>
      </c>
      <c r="B583" t="s">
        <v>3921</v>
      </c>
      <c r="C583" t="s">
        <v>3920</v>
      </c>
    </row>
    <row r="584" spans="1:3" x14ac:dyDescent="0.3">
      <c r="A584" s="397" t="s">
        <v>3919</v>
      </c>
      <c r="B584" t="s">
        <v>3918</v>
      </c>
      <c r="C584" t="s">
        <v>3917</v>
      </c>
    </row>
    <row r="585" spans="1:3" x14ac:dyDescent="0.3">
      <c r="A585" s="397" t="s">
        <v>3916</v>
      </c>
      <c r="B585" t="s">
        <v>3915</v>
      </c>
      <c r="C585" t="s">
        <v>3914</v>
      </c>
    </row>
    <row r="586" spans="1:3" x14ac:dyDescent="0.3">
      <c r="A586" s="397" t="s">
        <v>3913</v>
      </c>
      <c r="B586" t="s">
        <v>3912</v>
      </c>
      <c r="C586" t="s">
        <v>3911</v>
      </c>
    </row>
    <row r="587" spans="1:3" x14ac:dyDescent="0.3">
      <c r="A587" s="397" t="s">
        <v>5071</v>
      </c>
      <c r="B587" t="s">
        <v>5070</v>
      </c>
      <c r="C587" t="s">
        <v>5069</v>
      </c>
    </row>
    <row r="588" spans="1:3" x14ac:dyDescent="0.3">
      <c r="A588" s="397" t="s">
        <v>5068</v>
      </c>
      <c r="B588" t="s">
        <v>5067</v>
      </c>
      <c r="C588" t="s">
        <v>5066</v>
      </c>
    </row>
    <row r="589" spans="1:3" x14ac:dyDescent="0.3">
      <c r="A589" s="397" t="s">
        <v>5065</v>
      </c>
      <c r="B589" t="s">
        <v>5064</v>
      </c>
      <c r="C589" t="s">
        <v>5063</v>
      </c>
    </row>
    <row r="590" spans="1:3" x14ac:dyDescent="0.3">
      <c r="A590" s="397" t="s">
        <v>5062</v>
      </c>
      <c r="B590" t="s">
        <v>5061</v>
      </c>
      <c r="C590" t="s">
        <v>5060</v>
      </c>
    </row>
    <row r="591" spans="1:3" x14ac:dyDescent="0.3">
      <c r="A591" s="397" t="s">
        <v>3397</v>
      </c>
      <c r="B591" t="s">
        <v>3396</v>
      </c>
      <c r="C591" t="s">
        <v>3395</v>
      </c>
    </row>
    <row r="592" spans="1:3" x14ac:dyDescent="0.3">
      <c r="A592" s="397" t="s">
        <v>3394</v>
      </c>
      <c r="B592" t="s">
        <v>3393</v>
      </c>
      <c r="C592" t="s">
        <v>3392</v>
      </c>
    </row>
    <row r="593" spans="1:3" x14ac:dyDescent="0.3">
      <c r="A593" s="397" t="s">
        <v>5059</v>
      </c>
      <c r="B593" t="s">
        <v>5058</v>
      </c>
      <c r="C593" t="s">
        <v>5057</v>
      </c>
    </row>
    <row r="594" spans="1:3" x14ac:dyDescent="0.3">
      <c r="A594" s="397" t="s">
        <v>3391</v>
      </c>
      <c r="B594" t="s">
        <v>3390</v>
      </c>
      <c r="C594" t="s">
        <v>3389</v>
      </c>
    </row>
    <row r="595" spans="1:3" x14ac:dyDescent="0.3">
      <c r="A595" s="397" t="s">
        <v>5056</v>
      </c>
      <c r="B595" t="s">
        <v>5055</v>
      </c>
      <c r="C595" t="s">
        <v>5054</v>
      </c>
    </row>
    <row r="596" spans="1:3" x14ac:dyDescent="0.3">
      <c r="A596" s="397" t="s">
        <v>3379</v>
      </c>
      <c r="B596" t="s">
        <v>3378</v>
      </c>
      <c r="C596" t="s">
        <v>3377</v>
      </c>
    </row>
    <row r="597" spans="1:3" x14ac:dyDescent="0.3">
      <c r="A597" s="397" t="s">
        <v>5053</v>
      </c>
      <c r="B597" t="s">
        <v>5052</v>
      </c>
      <c r="C597" t="s">
        <v>5051</v>
      </c>
    </row>
    <row r="598" spans="1:3" x14ac:dyDescent="0.3">
      <c r="A598" s="397" t="s">
        <v>3376</v>
      </c>
      <c r="B598" t="s">
        <v>3375</v>
      </c>
      <c r="C598" t="s">
        <v>3374</v>
      </c>
    </row>
    <row r="599" spans="1:3" x14ac:dyDescent="0.3">
      <c r="A599" s="397" t="s">
        <v>3373</v>
      </c>
      <c r="B599" t="s">
        <v>3372</v>
      </c>
      <c r="C599" t="s">
        <v>3371</v>
      </c>
    </row>
    <row r="600" spans="1:3" x14ac:dyDescent="0.3">
      <c r="A600" s="397" t="s">
        <v>5050</v>
      </c>
      <c r="B600" t="s">
        <v>5049</v>
      </c>
      <c r="C600" t="s">
        <v>5048</v>
      </c>
    </row>
    <row r="601" spans="1:3" x14ac:dyDescent="0.3">
      <c r="A601" s="397" t="s">
        <v>5047</v>
      </c>
      <c r="B601" t="s">
        <v>5046</v>
      </c>
      <c r="C601" t="s">
        <v>5045</v>
      </c>
    </row>
    <row r="602" spans="1:3" x14ac:dyDescent="0.3">
      <c r="A602" s="397" t="s">
        <v>5044</v>
      </c>
      <c r="B602" t="s">
        <v>5043</v>
      </c>
      <c r="C602" t="s">
        <v>5042</v>
      </c>
    </row>
    <row r="603" spans="1:3" x14ac:dyDescent="0.3">
      <c r="A603" s="397" t="s">
        <v>5041</v>
      </c>
      <c r="B603" t="s">
        <v>5040</v>
      </c>
      <c r="C603" t="s">
        <v>5039</v>
      </c>
    </row>
    <row r="605" spans="1:3" x14ac:dyDescent="0.3">
      <c r="A605" s="397" t="s">
        <v>5038</v>
      </c>
      <c r="B605" t="s">
        <v>5037</v>
      </c>
      <c r="C605" t="s">
        <v>5036</v>
      </c>
    </row>
    <row r="606" spans="1:3" x14ac:dyDescent="0.3">
      <c r="A606" s="397" t="s">
        <v>5035</v>
      </c>
      <c r="B606" t="s">
        <v>5034</v>
      </c>
      <c r="C606" t="s">
        <v>5033</v>
      </c>
    </row>
    <row r="607" spans="1:3" x14ac:dyDescent="0.3">
      <c r="A607" s="397" t="s">
        <v>5032</v>
      </c>
      <c r="B607" t="s">
        <v>5031</v>
      </c>
      <c r="C607" t="s">
        <v>5030</v>
      </c>
    </row>
    <row r="608" spans="1:3" x14ac:dyDescent="0.3">
      <c r="A608" s="397" t="s">
        <v>5029</v>
      </c>
      <c r="B608" t="s">
        <v>5028</v>
      </c>
      <c r="C608" t="s">
        <v>5027</v>
      </c>
    </row>
    <row r="609" spans="1:3" x14ac:dyDescent="0.3">
      <c r="A609" s="397" t="s">
        <v>5026</v>
      </c>
      <c r="B609" t="s">
        <v>5025</v>
      </c>
      <c r="C609" t="s">
        <v>5024</v>
      </c>
    </row>
    <row r="610" spans="1:3" x14ac:dyDescent="0.3">
      <c r="A610" s="397" t="s">
        <v>5023</v>
      </c>
      <c r="B610" t="s">
        <v>5022</v>
      </c>
      <c r="C610" t="s">
        <v>5021</v>
      </c>
    </row>
    <row r="611" spans="1:3" x14ac:dyDescent="0.3">
      <c r="A611" s="397" t="s">
        <v>5020</v>
      </c>
      <c r="B611" t="s">
        <v>5019</v>
      </c>
      <c r="C611" t="s">
        <v>5018</v>
      </c>
    </row>
    <row r="612" spans="1:3" x14ac:dyDescent="0.3">
      <c r="A612" s="397" t="s">
        <v>5017</v>
      </c>
      <c r="B612" t="s">
        <v>5016</v>
      </c>
      <c r="C612" t="s">
        <v>5015</v>
      </c>
    </row>
    <row r="613" spans="1:3" x14ac:dyDescent="0.3">
      <c r="A613" s="397" t="s">
        <v>5014</v>
      </c>
      <c r="B613" t="s">
        <v>5013</v>
      </c>
      <c r="C613" t="s">
        <v>5012</v>
      </c>
    </row>
    <row r="614" spans="1:3" x14ac:dyDescent="0.3">
      <c r="A614" s="397" t="s">
        <v>5011</v>
      </c>
      <c r="B614" t="s">
        <v>5010</v>
      </c>
      <c r="C614" t="s">
        <v>5009</v>
      </c>
    </row>
    <row r="615" spans="1:3" x14ac:dyDescent="0.3">
      <c r="A615" s="397" t="s">
        <v>5008</v>
      </c>
      <c r="B615" t="s">
        <v>5007</v>
      </c>
      <c r="C615" t="s">
        <v>5006</v>
      </c>
    </row>
    <row r="616" spans="1:3" x14ac:dyDescent="0.3">
      <c r="A616" s="397" t="s">
        <v>5005</v>
      </c>
      <c r="B616" t="s">
        <v>5004</v>
      </c>
      <c r="C616" t="s">
        <v>5003</v>
      </c>
    </row>
    <row r="617" spans="1:3" x14ac:dyDescent="0.3">
      <c r="A617" s="397" t="s">
        <v>5002</v>
      </c>
      <c r="B617" t="s">
        <v>5001</v>
      </c>
      <c r="C617" t="s">
        <v>5000</v>
      </c>
    </row>
    <row r="618" spans="1:3" x14ac:dyDescent="0.3">
      <c r="A618" s="397" t="s">
        <v>4999</v>
      </c>
      <c r="B618" t="s">
        <v>4998</v>
      </c>
      <c r="C618" t="s">
        <v>4997</v>
      </c>
    </row>
    <row r="619" spans="1:3" x14ac:dyDescent="0.3">
      <c r="A619" s="397" t="s">
        <v>4996</v>
      </c>
      <c r="B619" t="s">
        <v>4995</v>
      </c>
      <c r="C619" t="s">
        <v>4994</v>
      </c>
    </row>
    <row r="620" spans="1:3" x14ac:dyDescent="0.3">
      <c r="A620" s="397" t="s">
        <v>4993</v>
      </c>
      <c r="B620" t="s">
        <v>4992</v>
      </c>
      <c r="C620" t="s">
        <v>4991</v>
      </c>
    </row>
    <row r="621" spans="1:3" x14ac:dyDescent="0.3">
      <c r="A621" s="397" t="s">
        <v>4990</v>
      </c>
      <c r="B621" t="s">
        <v>4989</v>
      </c>
      <c r="C621" t="s">
        <v>4988</v>
      </c>
    </row>
    <row r="622" spans="1:3" x14ac:dyDescent="0.3">
      <c r="A622" s="397" t="s">
        <v>4987</v>
      </c>
      <c r="B622" t="s">
        <v>4986</v>
      </c>
      <c r="C622" t="s">
        <v>4985</v>
      </c>
    </row>
    <row r="623" spans="1:3" x14ac:dyDescent="0.3">
      <c r="A623" s="397" t="s">
        <v>4984</v>
      </c>
      <c r="B623" t="s">
        <v>4983</v>
      </c>
      <c r="C623" t="s">
        <v>4982</v>
      </c>
    </row>
    <row r="624" spans="1:3" x14ac:dyDescent="0.3">
      <c r="A624" s="397" t="s">
        <v>4981</v>
      </c>
      <c r="B624" t="s">
        <v>4980</v>
      </c>
      <c r="C624" t="s">
        <v>4979</v>
      </c>
    </row>
    <row r="625" spans="1:3" x14ac:dyDescent="0.3">
      <c r="A625" s="397" t="s">
        <v>4978</v>
      </c>
      <c r="B625" t="s">
        <v>4977</v>
      </c>
      <c r="C625" t="s">
        <v>4976</v>
      </c>
    </row>
    <row r="626" spans="1:3" x14ac:dyDescent="0.3">
      <c r="A626" s="397" t="s">
        <v>4975</v>
      </c>
      <c r="B626" t="s">
        <v>4974</v>
      </c>
      <c r="C626" t="s">
        <v>4973</v>
      </c>
    </row>
    <row r="627" spans="1:3" x14ac:dyDescent="0.3">
      <c r="A627" s="397" t="s">
        <v>4972</v>
      </c>
      <c r="B627" t="s">
        <v>4971</v>
      </c>
      <c r="C627" t="s">
        <v>4970</v>
      </c>
    </row>
    <row r="628" spans="1:3" x14ac:dyDescent="0.3">
      <c r="A628" s="397" t="s">
        <v>4969</v>
      </c>
      <c r="B628" t="s">
        <v>4968</v>
      </c>
      <c r="C628" t="s">
        <v>4967</v>
      </c>
    </row>
    <row r="629" spans="1:3" x14ac:dyDescent="0.3">
      <c r="A629" s="397" t="s">
        <v>4966</v>
      </c>
      <c r="B629" t="s">
        <v>4965</v>
      </c>
      <c r="C629" t="s">
        <v>4964</v>
      </c>
    </row>
    <row r="630" spans="1:3" x14ac:dyDescent="0.3">
      <c r="A630" s="397" t="s">
        <v>4963</v>
      </c>
      <c r="B630" t="s">
        <v>4962</v>
      </c>
      <c r="C630" t="s">
        <v>4961</v>
      </c>
    </row>
    <row r="631" spans="1:3" x14ac:dyDescent="0.3">
      <c r="A631" s="397" t="s">
        <v>4960</v>
      </c>
      <c r="B631" t="s">
        <v>4959</v>
      </c>
      <c r="C631" t="s">
        <v>4958</v>
      </c>
    </row>
    <row r="632" spans="1:3" x14ac:dyDescent="0.3">
      <c r="A632" s="397" t="s">
        <v>4957</v>
      </c>
      <c r="B632" t="s">
        <v>4956</v>
      </c>
      <c r="C632" t="s">
        <v>4955</v>
      </c>
    </row>
    <row r="633" spans="1:3" x14ac:dyDescent="0.3">
      <c r="A633" s="397" t="s">
        <v>4954</v>
      </c>
      <c r="B633" t="s">
        <v>4953</v>
      </c>
      <c r="C633" t="s">
        <v>4952</v>
      </c>
    </row>
    <row r="634" spans="1:3" x14ac:dyDescent="0.3">
      <c r="A634" s="397" t="s">
        <v>4951</v>
      </c>
      <c r="B634" t="s">
        <v>4950</v>
      </c>
      <c r="C634" t="s">
        <v>4949</v>
      </c>
    </row>
    <row r="635" spans="1:3" x14ac:dyDescent="0.3">
      <c r="A635" s="397" t="s">
        <v>4948</v>
      </c>
      <c r="B635" t="s">
        <v>4947</v>
      </c>
      <c r="C635" t="s">
        <v>4946</v>
      </c>
    </row>
    <row r="636" spans="1:3" x14ac:dyDescent="0.3">
      <c r="A636" s="397" t="s">
        <v>4945</v>
      </c>
      <c r="B636" t="s">
        <v>4944</v>
      </c>
      <c r="C636" t="s">
        <v>4943</v>
      </c>
    </row>
    <row r="637" spans="1:3" x14ac:dyDescent="0.3">
      <c r="A637" s="397" t="s">
        <v>4942</v>
      </c>
      <c r="B637" t="s">
        <v>4941</v>
      </c>
      <c r="C637" t="s">
        <v>4940</v>
      </c>
    </row>
    <row r="638" spans="1:3" x14ac:dyDescent="0.3">
      <c r="A638" s="397" t="s">
        <v>4939</v>
      </c>
      <c r="B638" t="s">
        <v>4938</v>
      </c>
      <c r="C638" t="s">
        <v>4937</v>
      </c>
    </row>
    <row r="639" spans="1:3" x14ac:dyDescent="0.3">
      <c r="A639" s="397" t="s">
        <v>4936</v>
      </c>
      <c r="B639" t="s">
        <v>4935</v>
      </c>
      <c r="C639" t="s">
        <v>4934</v>
      </c>
    </row>
    <row r="640" spans="1:3" x14ac:dyDescent="0.3">
      <c r="A640" s="397" t="s">
        <v>4933</v>
      </c>
      <c r="B640" t="s">
        <v>4932</v>
      </c>
      <c r="C640" t="s">
        <v>4931</v>
      </c>
    </row>
    <row r="641" spans="1:3" x14ac:dyDescent="0.3">
      <c r="A641" s="397" t="s">
        <v>4930</v>
      </c>
      <c r="B641" t="s">
        <v>4929</v>
      </c>
      <c r="C641" t="s">
        <v>4928</v>
      </c>
    </row>
    <row r="642" spans="1:3" x14ac:dyDescent="0.3">
      <c r="A642" s="397" t="s">
        <v>4927</v>
      </c>
      <c r="B642" t="s">
        <v>4926</v>
      </c>
      <c r="C642" t="s">
        <v>4925</v>
      </c>
    </row>
    <row r="643" spans="1:3" x14ac:dyDescent="0.3">
      <c r="A643" s="397" t="s">
        <v>4924</v>
      </c>
      <c r="B643" t="s">
        <v>4923</v>
      </c>
      <c r="C643" t="s">
        <v>4922</v>
      </c>
    </row>
    <row r="644" spans="1:3" x14ac:dyDescent="0.3">
      <c r="A644" s="397" t="s">
        <v>4921</v>
      </c>
      <c r="B644" t="s">
        <v>4920</v>
      </c>
      <c r="C644" t="s">
        <v>4919</v>
      </c>
    </row>
    <row r="645" spans="1:3" x14ac:dyDescent="0.3">
      <c r="A645" s="397" t="s">
        <v>4918</v>
      </c>
      <c r="B645" t="s">
        <v>4917</v>
      </c>
      <c r="C645" t="s">
        <v>4916</v>
      </c>
    </row>
    <row r="646" spans="1:3" x14ac:dyDescent="0.3">
      <c r="A646" s="397" t="s">
        <v>4915</v>
      </c>
      <c r="B646" t="s">
        <v>4914</v>
      </c>
      <c r="C646" t="s">
        <v>4913</v>
      </c>
    </row>
    <row r="647" spans="1:3" x14ac:dyDescent="0.3">
      <c r="A647" s="397" t="s">
        <v>4912</v>
      </c>
      <c r="B647" t="s">
        <v>4911</v>
      </c>
      <c r="C647" t="s">
        <v>4910</v>
      </c>
    </row>
    <row r="648" spans="1:3" x14ac:dyDescent="0.3">
      <c r="A648" s="397" t="s">
        <v>4909</v>
      </c>
      <c r="B648" t="s">
        <v>4908</v>
      </c>
      <c r="C648" t="s">
        <v>4907</v>
      </c>
    </row>
    <row r="649" spans="1:3" x14ac:dyDescent="0.3">
      <c r="A649" s="397" t="s">
        <v>4906</v>
      </c>
      <c r="B649" t="s">
        <v>4905</v>
      </c>
      <c r="C649" t="s">
        <v>4904</v>
      </c>
    </row>
    <row r="650" spans="1:3" x14ac:dyDescent="0.3">
      <c r="A650" s="397" t="s">
        <v>4903</v>
      </c>
      <c r="B650" t="s">
        <v>4902</v>
      </c>
      <c r="C650" t="s">
        <v>4901</v>
      </c>
    </row>
    <row r="651" spans="1:3" x14ac:dyDescent="0.3">
      <c r="A651" s="397" t="s">
        <v>4900</v>
      </c>
      <c r="B651" t="s">
        <v>4899</v>
      </c>
      <c r="C651" t="s">
        <v>4898</v>
      </c>
    </row>
    <row r="652" spans="1:3" x14ac:dyDescent="0.3">
      <c r="A652" s="397" t="s">
        <v>4897</v>
      </c>
      <c r="B652" t="s">
        <v>4896</v>
      </c>
      <c r="C652" t="s">
        <v>4895</v>
      </c>
    </row>
    <row r="653" spans="1:3" x14ac:dyDescent="0.3">
      <c r="A653" s="397" t="s">
        <v>4894</v>
      </c>
      <c r="B653" t="s">
        <v>4893</v>
      </c>
      <c r="C653" t="s">
        <v>4892</v>
      </c>
    </row>
    <row r="654" spans="1:3" x14ac:dyDescent="0.3">
      <c r="A654" s="397" t="s">
        <v>4891</v>
      </c>
      <c r="B654" t="s">
        <v>4890</v>
      </c>
      <c r="C654" t="s">
        <v>4889</v>
      </c>
    </row>
    <row r="655" spans="1:3" x14ac:dyDescent="0.3">
      <c r="A655" s="397" t="s">
        <v>4888</v>
      </c>
      <c r="B655" t="s">
        <v>4887</v>
      </c>
      <c r="C655" t="s">
        <v>4886</v>
      </c>
    </row>
    <row r="656" spans="1:3" x14ac:dyDescent="0.3">
      <c r="A656" s="397" t="s">
        <v>4885</v>
      </c>
      <c r="B656" t="s">
        <v>4884</v>
      </c>
      <c r="C656" t="s">
        <v>4883</v>
      </c>
    </row>
    <row r="657" spans="1:3" x14ac:dyDescent="0.3">
      <c r="A657" s="397" t="s">
        <v>4882</v>
      </c>
      <c r="B657" t="s">
        <v>4881</v>
      </c>
      <c r="C657" t="s">
        <v>4880</v>
      </c>
    </row>
    <row r="658" spans="1:3" x14ac:dyDescent="0.3">
      <c r="A658" s="397" t="s">
        <v>4879</v>
      </c>
      <c r="B658" t="s">
        <v>4878</v>
      </c>
      <c r="C658" t="s">
        <v>4877</v>
      </c>
    </row>
    <row r="659" spans="1:3" x14ac:dyDescent="0.3">
      <c r="A659" s="397" t="s">
        <v>4876</v>
      </c>
      <c r="B659" t="s">
        <v>4875</v>
      </c>
      <c r="C659" t="s">
        <v>4874</v>
      </c>
    </row>
    <row r="660" spans="1:3" x14ac:dyDescent="0.3">
      <c r="A660" s="397" t="s">
        <v>4873</v>
      </c>
      <c r="B660" t="s">
        <v>4872</v>
      </c>
      <c r="C660" t="s">
        <v>4871</v>
      </c>
    </row>
    <row r="661" spans="1:3" x14ac:dyDescent="0.3">
      <c r="A661" s="397" t="s">
        <v>4870</v>
      </c>
      <c r="B661" t="s">
        <v>4869</v>
      </c>
      <c r="C661" t="s">
        <v>4868</v>
      </c>
    </row>
    <row r="662" spans="1:3" x14ac:dyDescent="0.3">
      <c r="A662" s="397" t="s">
        <v>4867</v>
      </c>
      <c r="B662" t="s">
        <v>4866</v>
      </c>
      <c r="C662" t="s">
        <v>4865</v>
      </c>
    </row>
    <row r="663" spans="1:3" x14ac:dyDescent="0.3">
      <c r="A663" s="397" t="s">
        <v>4864</v>
      </c>
      <c r="B663" t="s">
        <v>4863</v>
      </c>
      <c r="C663" t="s">
        <v>4862</v>
      </c>
    </row>
    <row r="664" spans="1:3" x14ac:dyDescent="0.3">
      <c r="A664" s="397" t="s">
        <v>4861</v>
      </c>
      <c r="B664" t="s">
        <v>4860</v>
      </c>
      <c r="C664" t="s">
        <v>4859</v>
      </c>
    </row>
    <row r="665" spans="1:3" x14ac:dyDescent="0.3">
      <c r="A665" s="397" t="s">
        <v>4858</v>
      </c>
      <c r="B665" t="s">
        <v>4857</v>
      </c>
      <c r="C665" t="s">
        <v>4856</v>
      </c>
    </row>
    <row r="666" spans="1:3" x14ac:dyDescent="0.3">
      <c r="A666" s="397" t="s">
        <v>4855</v>
      </c>
      <c r="B666" t="s">
        <v>4854</v>
      </c>
      <c r="C666" t="s">
        <v>4853</v>
      </c>
    </row>
    <row r="667" spans="1:3" x14ac:dyDescent="0.3">
      <c r="A667" s="397" t="s">
        <v>4852</v>
      </c>
      <c r="B667" t="s">
        <v>4851</v>
      </c>
      <c r="C667" t="s">
        <v>4850</v>
      </c>
    </row>
    <row r="668" spans="1:3" x14ac:dyDescent="0.3">
      <c r="A668" s="397" t="s">
        <v>4849</v>
      </c>
      <c r="B668" t="s">
        <v>4848</v>
      </c>
      <c r="C668" t="s">
        <v>4847</v>
      </c>
    </row>
    <row r="669" spans="1:3" x14ac:dyDescent="0.3">
      <c r="A669" s="397" t="s">
        <v>4846</v>
      </c>
      <c r="B669" t="s">
        <v>4845</v>
      </c>
      <c r="C669" t="s">
        <v>4844</v>
      </c>
    </row>
    <row r="670" spans="1:3" x14ac:dyDescent="0.3">
      <c r="A670" s="397" t="s">
        <v>4843</v>
      </c>
      <c r="B670" t="s">
        <v>4842</v>
      </c>
      <c r="C670" t="s">
        <v>4841</v>
      </c>
    </row>
    <row r="671" spans="1:3" x14ac:dyDescent="0.3">
      <c r="A671" s="397" t="s">
        <v>4840</v>
      </c>
      <c r="B671" t="s">
        <v>4839</v>
      </c>
      <c r="C671" t="s">
        <v>4838</v>
      </c>
    </row>
    <row r="672" spans="1:3" x14ac:dyDescent="0.3">
      <c r="A672" s="397" t="s">
        <v>4837</v>
      </c>
      <c r="B672" t="s">
        <v>4836</v>
      </c>
      <c r="C672" t="s">
        <v>4835</v>
      </c>
    </row>
    <row r="673" spans="1:3" x14ac:dyDescent="0.3">
      <c r="A673" s="397" t="s">
        <v>4834</v>
      </c>
      <c r="B673" t="s">
        <v>4833</v>
      </c>
      <c r="C673" t="s">
        <v>4832</v>
      </c>
    </row>
    <row r="674" spans="1:3" x14ac:dyDescent="0.3">
      <c r="A674" s="397" t="s">
        <v>4831</v>
      </c>
      <c r="B674" t="s">
        <v>4830</v>
      </c>
      <c r="C674" t="s">
        <v>4829</v>
      </c>
    </row>
    <row r="675" spans="1:3" x14ac:dyDescent="0.3">
      <c r="A675" s="397" t="s">
        <v>4828</v>
      </c>
      <c r="B675" t="s">
        <v>4827</v>
      </c>
      <c r="C675" t="s">
        <v>4826</v>
      </c>
    </row>
    <row r="676" spans="1:3" x14ac:dyDescent="0.3">
      <c r="A676" s="397" t="s">
        <v>4825</v>
      </c>
      <c r="B676" t="s">
        <v>4824</v>
      </c>
      <c r="C676" t="s">
        <v>4823</v>
      </c>
    </row>
    <row r="677" spans="1:3" x14ac:dyDescent="0.3">
      <c r="A677" s="397" t="s">
        <v>4822</v>
      </c>
      <c r="B677" t="s">
        <v>4821</v>
      </c>
      <c r="C677" t="s">
        <v>4820</v>
      </c>
    </row>
    <row r="678" spans="1:3" x14ac:dyDescent="0.3">
      <c r="A678" s="397" t="s">
        <v>4819</v>
      </c>
      <c r="B678" t="s">
        <v>4818</v>
      </c>
      <c r="C678" t="s">
        <v>4817</v>
      </c>
    </row>
    <row r="679" spans="1:3" x14ac:dyDescent="0.3">
      <c r="A679" s="397" t="s">
        <v>4816</v>
      </c>
      <c r="B679" t="s">
        <v>4815</v>
      </c>
      <c r="C679" t="s">
        <v>4814</v>
      </c>
    </row>
    <row r="680" spans="1:3" x14ac:dyDescent="0.3">
      <c r="A680" s="397" t="s">
        <v>4813</v>
      </c>
      <c r="B680" t="s">
        <v>4812</v>
      </c>
      <c r="C680" t="s">
        <v>4811</v>
      </c>
    </row>
    <row r="681" spans="1:3" x14ac:dyDescent="0.3">
      <c r="A681" s="397" t="s">
        <v>4810</v>
      </c>
      <c r="B681" t="s">
        <v>4809</v>
      </c>
      <c r="C681" t="s">
        <v>4808</v>
      </c>
    </row>
    <row r="682" spans="1:3" x14ac:dyDescent="0.3">
      <c r="A682" s="397" t="s">
        <v>4807</v>
      </c>
      <c r="B682" t="s">
        <v>4806</v>
      </c>
      <c r="C682" t="s">
        <v>4805</v>
      </c>
    </row>
    <row r="683" spans="1:3" x14ac:dyDescent="0.3">
      <c r="A683" s="397" t="s">
        <v>4804</v>
      </c>
      <c r="B683" t="s">
        <v>4803</v>
      </c>
      <c r="C683" t="s">
        <v>4802</v>
      </c>
    </row>
    <row r="684" spans="1:3" x14ac:dyDescent="0.3">
      <c r="A684" s="397" t="s">
        <v>4801</v>
      </c>
      <c r="B684" t="s">
        <v>4800</v>
      </c>
      <c r="C684" t="s">
        <v>4799</v>
      </c>
    </row>
    <row r="685" spans="1:3" x14ac:dyDescent="0.3">
      <c r="A685" s="397" t="s">
        <v>4798</v>
      </c>
      <c r="B685" t="s">
        <v>4797</v>
      </c>
      <c r="C685" t="s">
        <v>4796</v>
      </c>
    </row>
    <row r="686" spans="1:3" x14ac:dyDescent="0.3">
      <c r="A686" s="397" t="s">
        <v>4795</v>
      </c>
      <c r="B686" t="s">
        <v>4794</v>
      </c>
      <c r="C686" t="s">
        <v>4793</v>
      </c>
    </row>
    <row r="687" spans="1:3" x14ac:dyDescent="0.3">
      <c r="A687" s="397" t="s">
        <v>4792</v>
      </c>
      <c r="B687" t="s">
        <v>4791</v>
      </c>
      <c r="C687" t="s">
        <v>4790</v>
      </c>
    </row>
    <row r="688" spans="1:3" x14ac:dyDescent="0.3">
      <c r="A688" s="397" t="s">
        <v>4789</v>
      </c>
      <c r="B688" t="s">
        <v>4788</v>
      </c>
      <c r="C688" t="s">
        <v>4787</v>
      </c>
    </row>
    <row r="689" spans="1:3" x14ac:dyDescent="0.3">
      <c r="A689" s="397" t="s">
        <v>4786</v>
      </c>
      <c r="B689" t="s">
        <v>4785</v>
      </c>
      <c r="C689" t="s">
        <v>4784</v>
      </c>
    </row>
    <row r="690" spans="1:3" x14ac:dyDescent="0.3">
      <c r="A690" s="397" t="s">
        <v>4783</v>
      </c>
      <c r="B690" t="s">
        <v>4782</v>
      </c>
      <c r="C690" t="s">
        <v>4781</v>
      </c>
    </row>
    <row r="691" spans="1:3" x14ac:dyDescent="0.3">
      <c r="A691" s="397" t="s">
        <v>4780</v>
      </c>
      <c r="B691" t="s">
        <v>4779</v>
      </c>
      <c r="C691" t="s">
        <v>4778</v>
      </c>
    </row>
    <row r="692" spans="1:3" x14ac:dyDescent="0.3">
      <c r="A692" s="397" t="s">
        <v>4777</v>
      </c>
      <c r="B692" t="s">
        <v>4776</v>
      </c>
      <c r="C692" t="s">
        <v>4775</v>
      </c>
    </row>
    <row r="693" spans="1:3" x14ac:dyDescent="0.3">
      <c r="A693" s="397" t="s">
        <v>4774</v>
      </c>
      <c r="B693" t="s">
        <v>4773</v>
      </c>
      <c r="C693" t="s">
        <v>4772</v>
      </c>
    </row>
    <row r="694" spans="1:3" x14ac:dyDescent="0.3">
      <c r="A694" s="397" t="s">
        <v>4771</v>
      </c>
      <c r="B694" t="s">
        <v>4770</v>
      </c>
      <c r="C694" t="s">
        <v>4769</v>
      </c>
    </row>
    <row r="695" spans="1:3" x14ac:dyDescent="0.3">
      <c r="A695" s="397" t="s">
        <v>4768</v>
      </c>
      <c r="B695" t="s">
        <v>4767</v>
      </c>
      <c r="C695" t="s">
        <v>4766</v>
      </c>
    </row>
    <row r="696" spans="1:3" x14ac:dyDescent="0.3">
      <c r="A696" s="397" t="s">
        <v>4765</v>
      </c>
      <c r="B696" t="s">
        <v>4764</v>
      </c>
      <c r="C696" t="s">
        <v>4763</v>
      </c>
    </row>
    <row r="697" spans="1:3" x14ac:dyDescent="0.3">
      <c r="A697" s="397" t="s">
        <v>4762</v>
      </c>
      <c r="B697" t="s">
        <v>4761</v>
      </c>
      <c r="C697" t="s">
        <v>4760</v>
      </c>
    </row>
    <row r="698" spans="1:3" x14ac:dyDescent="0.3">
      <c r="A698" s="397" t="s">
        <v>4759</v>
      </c>
      <c r="B698" t="s">
        <v>4758</v>
      </c>
      <c r="C698" t="s">
        <v>4757</v>
      </c>
    </row>
    <row r="699" spans="1:3" x14ac:dyDescent="0.3">
      <c r="A699" s="397" t="s">
        <v>4756</v>
      </c>
      <c r="B699" t="s">
        <v>4755</v>
      </c>
      <c r="C699" t="s">
        <v>4754</v>
      </c>
    </row>
    <row r="700" spans="1:3" x14ac:dyDescent="0.3">
      <c r="A700" s="397" t="s">
        <v>4753</v>
      </c>
      <c r="B700" t="s">
        <v>4752</v>
      </c>
      <c r="C700" t="s">
        <v>4751</v>
      </c>
    </row>
    <row r="701" spans="1:3" x14ac:dyDescent="0.3">
      <c r="A701" s="397" t="s">
        <v>4750</v>
      </c>
      <c r="B701" t="s">
        <v>4749</v>
      </c>
      <c r="C701" t="s">
        <v>4748</v>
      </c>
    </row>
    <row r="702" spans="1:3" x14ac:dyDescent="0.3">
      <c r="A702" s="397" t="s">
        <v>4747</v>
      </c>
      <c r="B702" t="s">
        <v>4746</v>
      </c>
      <c r="C702" t="s">
        <v>4745</v>
      </c>
    </row>
    <row r="703" spans="1:3" x14ac:dyDescent="0.3">
      <c r="A703" s="397" t="s">
        <v>4744</v>
      </c>
      <c r="B703" t="s">
        <v>4743</v>
      </c>
      <c r="C703" t="s">
        <v>4742</v>
      </c>
    </row>
    <row r="704" spans="1:3" x14ac:dyDescent="0.3">
      <c r="A704" s="397" t="s">
        <v>4741</v>
      </c>
      <c r="B704" t="s">
        <v>4740</v>
      </c>
      <c r="C704" t="s">
        <v>4739</v>
      </c>
    </row>
    <row r="705" spans="1:3" x14ac:dyDescent="0.3">
      <c r="A705" s="397" t="s">
        <v>4738</v>
      </c>
      <c r="B705" t="s">
        <v>4737</v>
      </c>
      <c r="C705" t="s">
        <v>4736</v>
      </c>
    </row>
    <row r="706" spans="1:3" x14ac:dyDescent="0.3">
      <c r="A706" s="397" t="s">
        <v>4735</v>
      </c>
      <c r="B706" t="s">
        <v>4734</v>
      </c>
      <c r="C706" t="s">
        <v>4733</v>
      </c>
    </row>
    <row r="707" spans="1:3" x14ac:dyDescent="0.3">
      <c r="A707" s="397" t="s">
        <v>4732</v>
      </c>
      <c r="B707" t="s">
        <v>4731</v>
      </c>
      <c r="C707" t="s">
        <v>4730</v>
      </c>
    </row>
    <row r="708" spans="1:3" x14ac:dyDescent="0.3">
      <c r="A708" s="397" t="s">
        <v>4729</v>
      </c>
      <c r="B708" t="s">
        <v>4728</v>
      </c>
      <c r="C708" t="s">
        <v>4727</v>
      </c>
    </row>
    <row r="709" spans="1:3" x14ac:dyDescent="0.3">
      <c r="A709" s="397" t="s">
        <v>4726</v>
      </c>
      <c r="B709" t="s">
        <v>4725</v>
      </c>
      <c r="C709" t="s">
        <v>4724</v>
      </c>
    </row>
    <row r="710" spans="1:3" x14ac:dyDescent="0.3">
      <c r="A710" s="397" t="s">
        <v>4723</v>
      </c>
      <c r="B710" t="s">
        <v>4722</v>
      </c>
      <c r="C710" t="s">
        <v>4721</v>
      </c>
    </row>
    <row r="711" spans="1:3" x14ac:dyDescent="0.3">
      <c r="A711" s="397" t="s">
        <v>4720</v>
      </c>
      <c r="B711" t="s">
        <v>4719</v>
      </c>
      <c r="C711" t="s">
        <v>4718</v>
      </c>
    </row>
    <row r="712" spans="1:3" x14ac:dyDescent="0.3">
      <c r="A712" s="397" t="s">
        <v>4717</v>
      </c>
      <c r="B712" t="s">
        <v>4716</v>
      </c>
      <c r="C712" t="s">
        <v>4715</v>
      </c>
    </row>
    <row r="713" spans="1:3" x14ac:dyDescent="0.3">
      <c r="A713" s="397" t="s">
        <v>4714</v>
      </c>
      <c r="B713" t="s">
        <v>4713</v>
      </c>
      <c r="C713" t="s">
        <v>4712</v>
      </c>
    </row>
    <row r="714" spans="1:3" x14ac:dyDescent="0.3">
      <c r="A714" s="397" t="s">
        <v>4711</v>
      </c>
      <c r="B714" t="s">
        <v>4710</v>
      </c>
      <c r="C714" t="s">
        <v>4709</v>
      </c>
    </row>
    <row r="715" spans="1:3" x14ac:dyDescent="0.3">
      <c r="A715" s="397" t="s">
        <v>4708</v>
      </c>
      <c r="B715" t="s">
        <v>4707</v>
      </c>
      <c r="C715" t="s">
        <v>4706</v>
      </c>
    </row>
    <row r="716" spans="1:3" x14ac:dyDescent="0.3">
      <c r="A716" s="397" t="s">
        <v>4705</v>
      </c>
      <c r="B716" t="s">
        <v>4704</v>
      </c>
      <c r="C716" t="s">
        <v>4703</v>
      </c>
    </row>
    <row r="717" spans="1:3" x14ac:dyDescent="0.3">
      <c r="A717" s="397" t="s">
        <v>4702</v>
      </c>
      <c r="B717" t="s">
        <v>4701</v>
      </c>
      <c r="C717" t="s">
        <v>4700</v>
      </c>
    </row>
    <row r="718" spans="1:3" x14ac:dyDescent="0.3">
      <c r="A718" s="397" t="s">
        <v>4699</v>
      </c>
      <c r="B718" t="s">
        <v>4698</v>
      </c>
      <c r="C718" t="s">
        <v>4697</v>
      </c>
    </row>
    <row r="719" spans="1:3" x14ac:dyDescent="0.3">
      <c r="A719" s="397" t="s">
        <v>4696</v>
      </c>
      <c r="B719" t="s">
        <v>4695</v>
      </c>
      <c r="C719" t="s">
        <v>4694</v>
      </c>
    </row>
    <row r="720" spans="1:3" x14ac:dyDescent="0.3">
      <c r="A720" s="397" t="s">
        <v>4693</v>
      </c>
      <c r="B720" t="s">
        <v>4692</v>
      </c>
      <c r="C720" t="s">
        <v>4691</v>
      </c>
    </row>
    <row r="721" spans="1:3" x14ac:dyDescent="0.3">
      <c r="A721" s="397" t="s">
        <v>4690</v>
      </c>
      <c r="B721" t="s">
        <v>4689</v>
      </c>
      <c r="C721" t="s">
        <v>4688</v>
      </c>
    </row>
    <row r="722" spans="1:3" x14ac:dyDescent="0.3">
      <c r="A722" s="397" t="s">
        <v>4687</v>
      </c>
      <c r="B722" t="s">
        <v>4686</v>
      </c>
      <c r="C722" t="s">
        <v>4685</v>
      </c>
    </row>
    <row r="723" spans="1:3" x14ac:dyDescent="0.3">
      <c r="A723" s="397" t="s">
        <v>4684</v>
      </c>
      <c r="B723" t="s">
        <v>4683</v>
      </c>
      <c r="C723" t="s">
        <v>4682</v>
      </c>
    </row>
    <row r="724" spans="1:3" x14ac:dyDescent="0.3">
      <c r="A724" s="397" t="s">
        <v>4681</v>
      </c>
      <c r="B724" t="s">
        <v>4680</v>
      </c>
      <c r="C724" t="s">
        <v>4679</v>
      </c>
    </row>
    <row r="725" spans="1:3" x14ac:dyDescent="0.3">
      <c r="A725" s="397" t="s">
        <v>4678</v>
      </c>
      <c r="B725" t="s">
        <v>4677</v>
      </c>
      <c r="C725" t="s">
        <v>4676</v>
      </c>
    </row>
    <row r="726" spans="1:3" x14ac:dyDescent="0.3">
      <c r="A726" s="397" t="s">
        <v>4675</v>
      </c>
      <c r="B726" t="s">
        <v>4674</v>
      </c>
      <c r="C726" t="s">
        <v>4673</v>
      </c>
    </row>
    <row r="727" spans="1:3" x14ac:dyDescent="0.3">
      <c r="A727" s="397" t="s">
        <v>4672</v>
      </c>
      <c r="B727" t="s">
        <v>4671</v>
      </c>
      <c r="C727" t="s">
        <v>4670</v>
      </c>
    </row>
    <row r="728" spans="1:3" x14ac:dyDescent="0.3">
      <c r="A728" s="397" t="s">
        <v>4669</v>
      </c>
      <c r="B728" t="s">
        <v>4668</v>
      </c>
      <c r="C728" t="s">
        <v>4667</v>
      </c>
    </row>
    <row r="729" spans="1:3" x14ac:dyDescent="0.3">
      <c r="A729" s="397" t="s">
        <v>4666</v>
      </c>
      <c r="B729" t="s">
        <v>4665</v>
      </c>
      <c r="C729" t="s">
        <v>4664</v>
      </c>
    </row>
    <row r="730" spans="1:3" x14ac:dyDescent="0.3">
      <c r="A730" s="397" t="s">
        <v>4663</v>
      </c>
      <c r="B730" t="s">
        <v>4662</v>
      </c>
      <c r="C730" t="s">
        <v>4661</v>
      </c>
    </row>
    <row r="731" spans="1:3" x14ac:dyDescent="0.3">
      <c r="A731" s="397" t="s">
        <v>4660</v>
      </c>
      <c r="B731" t="s">
        <v>4659</v>
      </c>
      <c r="C731" t="s">
        <v>4658</v>
      </c>
    </row>
    <row r="732" spans="1:3" x14ac:dyDescent="0.3">
      <c r="A732" s="397" t="s">
        <v>4657</v>
      </c>
      <c r="B732" t="s">
        <v>4656</v>
      </c>
      <c r="C732" t="s">
        <v>4655</v>
      </c>
    </row>
    <row r="733" spans="1:3" x14ac:dyDescent="0.3">
      <c r="A733" s="397" t="s">
        <v>4654</v>
      </c>
      <c r="B733" t="s">
        <v>4653</v>
      </c>
      <c r="C733" t="s">
        <v>4652</v>
      </c>
    </row>
    <row r="734" spans="1:3" x14ac:dyDescent="0.3">
      <c r="A734" s="397" t="s">
        <v>4651</v>
      </c>
      <c r="B734" t="s">
        <v>4650</v>
      </c>
      <c r="C734" t="s">
        <v>4649</v>
      </c>
    </row>
    <row r="735" spans="1:3" x14ac:dyDescent="0.3">
      <c r="A735" s="397" t="s">
        <v>4648</v>
      </c>
      <c r="B735" t="s">
        <v>4647</v>
      </c>
      <c r="C735" t="s">
        <v>4646</v>
      </c>
    </row>
    <row r="736" spans="1:3" x14ac:dyDescent="0.3">
      <c r="A736" s="397" t="s">
        <v>4645</v>
      </c>
      <c r="B736" t="s">
        <v>4644</v>
      </c>
      <c r="C736" t="s">
        <v>4643</v>
      </c>
    </row>
    <row r="737" spans="1:3" x14ac:dyDescent="0.3">
      <c r="A737" s="397" t="s">
        <v>4642</v>
      </c>
      <c r="B737" t="s">
        <v>4641</v>
      </c>
      <c r="C737" t="s">
        <v>4640</v>
      </c>
    </row>
    <row r="738" spans="1:3" x14ac:dyDescent="0.3">
      <c r="A738" s="397" t="s">
        <v>4639</v>
      </c>
      <c r="B738" t="s">
        <v>4638</v>
      </c>
      <c r="C738" t="s">
        <v>4637</v>
      </c>
    </row>
    <row r="739" spans="1:3" x14ac:dyDescent="0.3">
      <c r="A739" s="397" t="s">
        <v>4636</v>
      </c>
      <c r="B739" t="s">
        <v>4635</v>
      </c>
      <c r="C739" t="s">
        <v>4634</v>
      </c>
    </row>
    <row r="740" spans="1:3" x14ac:dyDescent="0.3">
      <c r="A740" s="397" t="s">
        <v>4633</v>
      </c>
      <c r="B740" t="s">
        <v>4632</v>
      </c>
      <c r="C740" t="s">
        <v>4631</v>
      </c>
    </row>
    <row r="741" spans="1:3" x14ac:dyDescent="0.3">
      <c r="A741" s="397" t="s">
        <v>4630</v>
      </c>
      <c r="B741" t="s">
        <v>4629</v>
      </c>
      <c r="C741" t="s">
        <v>4628</v>
      </c>
    </row>
    <row r="742" spans="1:3" x14ac:dyDescent="0.3">
      <c r="A742" s="397" t="s">
        <v>4627</v>
      </c>
      <c r="B742" t="s">
        <v>4626</v>
      </c>
      <c r="C742" t="s">
        <v>4625</v>
      </c>
    </row>
    <row r="743" spans="1:3" x14ac:dyDescent="0.3">
      <c r="A743" s="397" t="s">
        <v>4624</v>
      </c>
      <c r="B743" t="s">
        <v>4623</v>
      </c>
      <c r="C743" t="s">
        <v>4622</v>
      </c>
    </row>
    <row r="744" spans="1:3" x14ac:dyDescent="0.3">
      <c r="A744" s="397" t="s">
        <v>4621</v>
      </c>
      <c r="B744" t="s">
        <v>4620</v>
      </c>
      <c r="C744" t="s">
        <v>4619</v>
      </c>
    </row>
    <row r="745" spans="1:3" x14ac:dyDescent="0.3">
      <c r="A745" s="397" t="s">
        <v>4618</v>
      </c>
      <c r="B745" t="s">
        <v>4617</v>
      </c>
      <c r="C745" t="s">
        <v>4616</v>
      </c>
    </row>
    <row r="746" spans="1:3" x14ac:dyDescent="0.3">
      <c r="A746" s="397" t="s">
        <v>4615</v>
      </c>
      <c r="B746" t="s">
        <v>4614</v>
      </c>
      <c r="C746" t="s">
        <v>4613</v>
      </c>
    </row>
    <row r="747" spans="1:3" x14ac:dyDescent="0.3">
      <c r="A747" s="397" t="s">
        <v>4612</v>
      </c>
      <c r="B747" t="s">
        <v>4611</v>
      </c>
      <c r="C747" t="s">
        <v>4610</v>
      </c>
    </row>
    <row r="748" spans="1:3" x14ac:dyDescent="0.3">
      <c r="A748" s="397" t="s">
        <v>4609</v>
      </c>
      <c r="B748" t="s">
        <v>4608</v>
      </c>
      <c r="C748" t="s">
        <v>4607</v>
      </c>
    </row>
    <row r="749" spans="1:3" x14ac:dyDescent="0.3">
      <c r="A749" s="397" t="s">
        <v>4606</v>
      </c>
      <c r="B749" t="s">
        <v>4605</v>
      </c>
      <c r="C749" t="s">
        <v>4604</v>
      </c>
    </row>
    <row r="750" spans="1:3" x14ac:dyDescent="0.3">
      <c r="A750" s="397" t="s">
        <v>4603</v>
      </c>
      <c r="B750" t="s">
        <v>4602</v>
      </c>
      <c r="C750" t="s">
        <v>4601</v>
      </c>
    </row>
    <row r="751" spans="1:3" x14ac:dyDescent="0.3">
      <c r="A751" s="397" t="s">
        <v>4600</v>
      </c>
      <c r="B751" t="s">
        <v>4599</v>
      </c>
      <c r="C751" t="s">
        <v>4598</v>
      </c>
    </row>
    <row r="752" spans="1:3" x14ac:dyDescent="0.3">
      <c r="A752" s="397" t="s">
        <v>4597</v>
      </c>
      <c r="B752" t="s">
        <v>4596</v>
      </c>
      <c r="C752" t="s">
        <v>4595</v>
      </c>
    </row>
    <row r="753" spans="1:3" x14ac:dyDescent="0.3">
      <c r="A753" s="397" t="s">
        <v>4594</v>
      </c>
      <c r="B753" t="s">
        <v>4593</v>
      </c>
      <c r="C753" t="s">
        <v>4592</v>
      </c>
    </row>
    <row r="754" spans="1:3" x14ac:dyDescent="0.3">
      <c r="A754" s="397" t="s">
        <v>4591</v>
      </c>
      <c r="B754" t="s">
        <v>4590</v>
      </c>
      <c r="C754" t="s">
        <v>4589</v>
      </c>
    </row>
    <row r="755" spans="1:3" x14ac:dyDescent="0.3">
      <c r="A755" s="397" t="s">
        <v>4588</v>
      </c>
      <c r="B755" t="s">
        <v>4587</v>
      </c>
      <c r="C755" t="s">
        <v>4586</v>
      </c>
    </row>
    <row r="756" spans="1:3" x14ac:dyDescent="0.3">
      <c r="A756" s="397" t="s">
        <v>4585</v>
      </c>
      <c r="B756" t="s">
        <v>4584</v>
      </c>
      <c r="C756" t="s">
        <v>4583</v>
      </c>
    </row>
    <row r="757" spans="1:3" x14ac:dyDescent="0.3">
      <c r="A757" s="397" t="s">
        <v>4582</v>
      </c>
      <c r="B757" t="s">
        <v>4581</v>
      </c>
      <c r="C757" t="s">
        <v>4580</v>
      </c>
    </row>
    <row r="758" spans="1:3" x14ac:dyDescent="0.3">
      <c r="A758" s="397" t="s">
        <v>4579</v>
      </c>
      <c r="B758" t="s">
        <v>4578</v>
      </c>
      <c r="C758" t="s">
        <v>4577</v>
      </c>
    </row>
    <row r="759" spans="1:3" x14ac:dyDescent="0.3">
      <c r="A759" s="397" t="s">
        <v>4576</v>
      </c>
      <c r="B759" t="s">
        <v>4575</v>
      </c>
      <c r="C759" t="s">
        <v>4574</v>
      </c>
    </row>
    <row r="760" spans="1:3" x14ac:dyDescent="0.3">
      <c r="A760" s="397" t="s">
        <v>4573</v>
      </c>
      <c r="B760" t="s">
        <v>4572</v>
      </c>
      <c r="C760" t="s">
        <v>4571</v>
      </c>
    </row>
    <row r="761" spans="1:3" x14ac:dyDescent="0.3">
      <c r="A761" s="397" t="s">
        <v>4570</v>
      </c>
      <c r="B761" t="s">
        <v>4569</v>
      </c>
      <c r="C761" t="s">
        <v>4568</v>
      </c>
    </row>
    <row r="762" spans="1:3" x14ac:dyDescent="0.3">
      <c r="A762" s="397" t="s">
        <v>4567</v>
      </c>
      <c r="B762" t="s">
        <v>4566</v>
      </c>
      <c r="C762" t="s">
        <v>4565</v>
      </c>
    </row>
    <row r="763" spans="1:3" x14ac:dyDescent="0.3">
      <c r="A763" s="397" t="s">
        <v>4564</v>
      </c>
      <c r="B763" t="s">
        <v>4563</v>
      </c>
      <c r="C763" t="s">
        <v>4562</v>
      </c>
    </row>
    <row r="764" spans="1:3" x14ac:dyDescent="0.3">
      <c r="A764" s="397" t="s">
        <v>4561</v>
      </c>
      <c r="B764" t="s">
        <v>4560</v>
      </c>
      <c r="C764" t="s">
        <v>4559</v>
      </c>
    </row>
    <row r="765" spans="1:3" x14ac:dyDescent="0.3">
      <c r="A765" s="397" t="s">
        <v>4558</v>
      </c>
      <c r="B765" t="s">
        <v>4557</v>
      </c>
      <c r="C765" t="s">
        <v>4556</v>
      </c>
    </row>
    <row r="766" spans="1:3" x14ac:dyDescent="0.3">
      <c r="A766" s="397" t="s">
        <v>4555</v>
      </c>
      <c r="B766" t="s">
        <v>4554</v>
      </c>
      <c r="C766" t="s">
        <v>4553</v>
      </c>
    </row>
    <row r="767" spans="1:3" x14ac:dyDescent="0.3">
      <c r="A767" s="397" t="s">
        <v>4552</v>
      </c>
      <c r="B767" t="s">
        <v>4551</v>
      </c>
      <c r="C767" t="s">
        <v>4550</v>
      </c>
    </row>
    <row r="768" spans="1:3" x14ac:dyDescent="0.3">
      <c r="A768" s="397" t="s">
        <v>4549</v>
      </c>
      <c r="B768" t="s">
        <v>4548</v>
      </c>
      <c r="C768" t="s">
        <v>4547</v>
      </c>
    </row>
    <row r="769" spans="1:3" x14ac:dyDescent="0.3">
      <c r="A769" s="397" t="s">
        <v>4546</v>
      </c>
      <c r="B769" t="s">
        <v>4545</v>
      </c>
      <c r="C769" t="s">
        <v>4544</v>
      </c>
    </row>
    <row r="770" spans="1:3" x14ac:dyDescent="0.3">
      <c r="A770" s="397" t="s">
        <v>4543</v>
      </c>
      <c r="B770" t="s">
        <v>4542</v>
      </c>
      <c r="C770" t="s">
        <v>4541</v>
      </c>
    </row>
    <row r="771" spans="1:3" x14ac:dyDescent="0.3">
      <c r="A771" s="397" t="s">
        <v>4540</v>
      </c>
      <c r="B771" t="s">
        <v>4539</v>
      </c>
      <c r="C771" t="s">
        <v>4538</v>
      </c>
    </row>
    <row r="772" spans="1:3" x14ac:dyDescent="0.3">
      <c r="A772" s="397" t="s">
        <v>4537</v>
      </c>
      <c r="B772" t="s">
        <v>4536</v>
      </c>
      <c r="C772" t="s">
        <v>4535</v>
      </c>
    </row>
    <row r="773" spans="1:3" x14ac:dyDescent="0.3">
      <c r="A773" s="397" t="s">
        <v>4534</v>
      </c>
      <c r="B773" t="s">
        <v>4533</v>
      </c>
      <c r="C773" t="s">
        <v>4532</v>
      </c>
    </row>
    <row r="774" spans="1:3" x14ac:dyDescent="0.3">
      <c r="A774" s="397" t="s">
        <v>4531</v>
      </c>
      <c r="B774" t="s">
        <v>4530</v>
      </c>
      <c r="C774" t="s">
        <v>4529</v>
      </c>
    </row>
    <row r="775" spans="1:3" x14ac:dyDescent="0.3">
      <c r="A775" s="397" t="s">
        <v>4528</v>
      </c>
      <c r="B775" t="s">
        <v>4527</v>
      </c>
      <c r="C775" t="s">
        <v>4526</v>
      </c>
    </row>
    <row r="776" spans="1:3" x14ac:dyDescent="0.3">
      <c r="A776" s="397" t="s">
        <v>4525</v>
      </c>
      <c r="B776" t="s">
        <v>4524</v>
      </c>
      <c r="C776" t="s">
        <v>4523</v>
      </c>
    </row>
    <row r="777" spans="1:3" x14ac:dyDescent="0.3">
      <c r="A777" s="397" t="s">
        <v>4522</v>
      </c>
      <c r="B777" t="s">
        <v>4521</v>
      </c>
      <c r="C777" t="s">
        <v>4520</v>
      </c>
    </row>
    <row r="778" spans="1:3" x14ac:dyDescent="0.3">
      <c r="A778" s="397" t="s">
        <v>4519</v>
      </c>
      <c r="B778" t="s">
        <v>4518</v>
      </c>
      <c r="C778" t="s">
        <v>4517</v>
      </c>
    </row>
    <row r="779" spans="1:3" x14ac:dyDescent="0.3">
      <c r="A779" s="397" t="s">
        <v>4516</v>
      </c>
      <c r="B779" t="s">
        <v>4515</v>
      </c>
      <c r="C779" t="s">
        <v>4514</v>
      </c>
    </row>
    <row r="780" spans="1:3" x14ac:dyDescent="0.3">
      <c r="A780" s="397" t="s">
        <v>4513</v>
      </c>
      <c r="B780" t="s">
        <v>4512</v>
      </c>
      <c r="C780" t="s">
        <v>4511</v>
      </c>
    </row>
    <row r="781" spans="1:3" x14ac:dyDescent="0.3">
      <c r="A781" s="397" t="s">
        <v>4510</v>
      </c>
      <c r="B781" t="s">
        <v>4509</v>
      </c>
      <c r="C781" t="s">
        <v>4508</v>
      </c>
    </row>
    <row r="782" spans="1:3" x14ac:dyDescent="0.3">
      <c r="A782" s="397" t="s">
        <v>4507</v>
      </c>
      <c r="B782" t="s">
        <v>4506</v>
      </c>
      <c r="C782" t="s">
        <v>4505</v>
      </c>
    </row>
    <row r="783" spans="1:3" x14ac:dyDescent="0.3">
      <c r="A783" s="397" t="s">
        <v>4504</v>
      </c>
      <c r="B783" t="s">
        <v>4503</v>
      </c>
      <c r="C783" t="s">
        <v>4502</v>
      </c>
    </row>
    <row r="784" spans="1:3" x14ac:dyDescent="0.3">
      <c r="A784" s="397" t="s">
        <v>4501</v>
      </c>
      <c r="B784" t="s">
        <v>4500</v>
      </c>
      <c r="C784" t="s">
        <v>4499</v>
      </c>
    </row>
    <row r="785" spans="1:3" x14ac:dyDescent="0.3">
      <c r="A785" s="397" t="s">
        <v>4498</v>
      </c>
      <c r="B785" t="s">
        <v>4497</v>
      </c>
      <c r="C785" t="s">
        <v>4496</v>
      </c>
    </row>
    <row r="786" spans="1:3" x14ac:dyDescent="0.3">
      <c r="A786" s="397" t="s">
        <v>4495</v>
      </c>
      <c r="B786" t="s">
        <v>4494</v>
      </c>
      <c r="C786" t="s">
        <v>4493</v>
      </c>
    </row>
    <row r="787" spans="1:3" x14ac:dyDescent="0.3">
      <c r="A787" s="397" t="s">
        <v>4492</v>
      </c>
      <c r="B787" t="s">
        <v>4491</v>
      </c>
      <c r="C787" t="s">
        <v>4490</v>
      </c>
    </row>
    <row r="788" spans="1:3" x14ac:dyDescent="0.3">
      <c r="A788" s="397" t="s">
        <v>4489</v>
      </c>
      <c r="B788" t="s">
        <v>4488</v>
      </c>
      <c r="C788" t="s">
        <v>4487</v>
      </c>
    </row>
    <row r="789" spans="1:3" x14ac:dyDescent="0.3">
      <c r="A789" s="397" t="s">
        <v>4486</v>
      </c>
      <c r="B789" t="s">
        <v>4485</v>
      </c>
      <c r="C789" t="s">
        <v>4484</v>
      </c>
    </row>
    <row r="790" spans="1:3" x14ac:dyDescent="0.3">
      <c r="A790" s="397" t="s">
        <v>4483</v>
      </c>
      <c r="B790" t="s">
        <v>4482</v>
      </c>
      <c r="C790" t="s">
        <v>4481</v>
      </c>
    </row>
    <row r="791" spans="1:3" x14ac:dyDescent="0.3">
      <c r="A791" s="397" t="s">
        <v>4480</v>
      </c>
      <c r="B791" t="s">
        <v>4479</v>
      </c>
      <c r="C791" t="s">
        <v>4478</v>
      </c>
    </row>
    <row r="792" spans="1:3" x14ac:dyDescent="0.3">
      <c r="A792" s="397" t="s">
        <v>4477</v>
      </c>
      <c r="B792" t="s">
        <v>4476</v>
      </c>
      <c r="C792" t="s">
        <v>4475</v>
      </c>
    </row>
    <row r="793" spans="1:3" x14ac:dyDescent="0.3">
      <c r="A793" s="397" t="s">
        <v>4474</v>
      </c>
      <c r="B793" t="s">
        <v>4473</v>
      </c>
      <c r="C793" t="s">
        <v>4472</v>
      </c>
    </row>
    <row r="794" spans="1:3" x14ac:dyDescent="0.3">
      <c r="A794" s="397" t="s">
        <v>4471</v>
      </c>
      <c r="B794" t="s">
        <v>4470</v>
      </c>
      <c r="C794" t="s">
        <v>4469</v>
      </c>
    </row>
    <row r="795" spans="1:3" x14ac:dyDescent="0.3">
      <c r="A795" s="397" t="s">
        <v>4468</v>
      </c>
      <c r="B795" t="s">
        <v>4467</v>
      </c>
      <c r="C795" t="s">
        <v>4466</v>
      </c>
    </row>
    <row r="796" spans="1:3" x14ac:dyDescent="0.3">
      <c r="A796" s="397" t="s">
        <v>4465</v>
      </c>
      <c r="B796" t="s">
        <v>4464</v>
      </c>
      <c r="C796" t="s">
        <v>4463</v>
      </c>
    </row>
    <row r="797" spans="1:3" x14ac:dyDescent="0.3">
      <c r="A797" s="397" t="s">
        <v>4462</v>
      </c>
      <c r="B797" t="s">
        <v>4461</v>
      </c>
      <c r="C797" t="s">
        <v>4460</v>
      </c>
    </row>
    <row r="798" spans="1:3" x14ac:dyDescent="0.3">
      <c r="A798" s="397" t="s">
        <v>4459</v>
      </c>
      <c r="B798" t="s">
        <v>4458</v>
      </c>
      <c r="C798" t="s">
        <v>4457</v>
      </c>
    </row>
    <row r="799" spans="1:3" x14ac:dyDescent="0.3">
      <c r="A799" s="397" t="s">
        <v>4456</v>
      </c>
      <c r="B799" t="s">
        <v>4455</v>
      </c>
      <c r="C799" t="s">
        <v>4454</v>
      </c>
    </row>
    <row r="800" spans="1:3" x14ac:dyDescent="0.3">
      <c r="A800" s="397" t="s">
        <v>4453</v>
      </c>
      <c r="B800" t="s">
        <v>4452</v>
      </c>
      <c r="C800" t="s">
        <v>4451</v>
      </c>
    </row>
    <row r="801" spans="1:3" x14ac:dyDescent="0.3">
      <c r="A801" s="397" t="s">
        <v>4450</v>
      </c>
      <c r="B801" t="s">
        <v>4449</v>
      </c>
      <c r="C801" t="s">
        <v>4448</v>
      </c>
    </row>
    <row r="802" spans="1:3" x14ac:dyDescent="0.3">
      <c r="A802" s="397" t="s">
        <v>4447</v>
      </c>
      <c r="B802" t="s">
        <v>4446</v>
      </c>
      <c r="C802" t="s">
        <v>4445</v>
      </c>
    </row>
    <row r="803" spans="1:3" x14ac:dyDescent="0.3">
      <c r="A803" s="397" t="s">
        <v>4444</v>
      </c>
      <c r="B803" t="s">
        <v>4443</v>
      </c>
      <c r="C803" t="s">
        <v>4442</v>
      </c>
    </row>
    <row r="804" spans="1:3" x14ac:dyDescent="0.3">
      <c r="A804" s="397" t="s">
        <v>4441</v>
      </c>
      <c r="B804" t="s">
        <v>4440</v>
      </c>
      <c r="C804" t="s">
        <v>4439</v>
      </c>
    </row>
    <row r="805" spans="1:3" x14ac:dyDescent="0.3">
      <c r="A805" s="397" t="s">
        <v>4438</v>
      </c>
      <c r="B805" t="s">
        <v>4437</v>
      </c>
      <c r="C805" t="s">
        <v>4436</v>
      </c>
    </row>
    <row r="806" spans="1:3" x14ac:dyDescent="0.3">
      <c r="A806" s="397" t="s">
        <v>4435</v>
      </c>
      <c r="B806" t="s">
        <v>4434</v>
      </c>
      <c r="C806" t="s">
        <v>4433</v>
      </c>
    </row>
    <row r="807" spans="1:3" x14ac:dyDescent="0.3">
      <c r="A807" s="397" t="s">
        <v>4432</v>
      </c>
      <c r="B807" t="s">
        <v>4431</v>
      </c>
      <c r="C807" t="s">
        <v>4430</v>
      </c>
    </row>
    <row r="808" spans="1:3" x14ac:dyDescent="0.3">
      <c r="A808" s="397" t="s">
        <v>4429</v>
      </c>
      <c r="B808" t="s">
        <v>4428</v>
      </c>
      <c r="C808" t="s">
        <v>4427</v>
      </c>
    </row>
    <row r="809" spans="1:3" x14ac:dyDescent="0.3">
      <c r="A809" s="397" t="s">
        <v>4426</v>
      </c>
      <c r="B809" t="s">
        <v>4425</v>
      </c>
      <c r="C809" t="s">
        <v>4424</v>
      </c>
    </row>
    <row r="810" spans="1:3" x14ac:dyDescent="0.3">
      <c r="A810" s="397" t="s">
        <v>4423</v>
      </c>
      <c r="B810" t="s">
        <v>4422</v>
      </c>
      <c r="C810" t="s">
        <v>4421</v>
      </c>
    </row>
    <row r="811" spans="1:3" x14ac:dyDescent="0.3">
      <c r="A811" s="397" t="s">
        <v>4420</v>
      </c>
      <c r="B811" t="s">
        <v>4419</v>
      </c>
      <c r="C811" t="s">
        <v>4418</v>
      </c>
    </row>
    <row r="812" spans="1:3" x14ac:dyDescent="0.3">
      <c r="A812" s="397" t="s">
        <v>4417</v>
      </c>
      <c r="B812" t="s">
        <v>4416</v>
      </c>
      <c r="C812" t="s">
        <v>4415</v>
      </c>
    </row>
    <row r="813" spans="1:3" x14ac:dyDescent="0.3">
      <c r="A813" s="397" t="s">
        <v>4414</v>
      </c>
      <c r="B813" t="s">
        <v>4413</v>
      </c>
      <c r="C813" t="s">
        <v>4412</v>
      </c>
    </row>
    <row r="814" spans="1:3" x14ac:dyDescent="0.3">
      <c r="A814" s="397" t="s">
        <v>4411</v>
      </c>
      <c r="B814" t="s">
        <v>4410</v>
      </c>
      <c r="C814" t="s">
        <v>4409</v>
      </c>
    </row>
    <row r="815" spans="1:3" x14ac:dyDescent="0.3">
      <c r="A815" s="397" t="s">
        <v>4408</v>
      </c>
      <c r="B815" t="s">
        <v>4407</v>
      </c>
      <c r="C815" t="s">
        <v>4406</v>
      </c>
    </row>
    <row r="816" spans="1:3" x14ac:dyDescent="0.3">
      <c r="A816" s="397" t="s">
        <v>4405</v>
      </c>
      <c r="B816" t="s">
        <v>4404</v>
      </c>
      <c r="C816" t="s">
        <v>4403</v>
      </c>
    </row>
    <row r="817" spans="1:3" x14ac:dyDescent="0.3">
      <c r="A817" s="397" t="s">
        <v>4402</v>
      </c>
      <c r="B817" t="s">
        <v>4401</v>
      </c>
      <c r="C817" t="s">
        <v>4400</v>
      </c>
    </row>
    <row r="818" spans="1:3" x14ac:dyDescent="0.3">
      <c r="A818" s="397" t="s">
        <v>4399</v>
      </c>
      <c r="B818" t="s">
        <v>4398</v>
      </c>
      <c r="C818" t="s">
        <v>4397</v>
      </c>
    </row>
    <row r="819" spans="1:3" x14ac:dyDescent="0.3">
      <c r="A819" s="397" t="s">
        <v>4396</v>
      </c>
      <c r="B819" t="s">
        <v>4395</v>
      </c>
      <c r="C819" t="s">
        <v>4394</v>
      </c>
    </row>
    <row r="820" spans="1:3" x14ac:dyDescent="0.3">
      <c r="A820" s="397" t="s">
        <v>4393</v>
      </c>
      <c r="B820" t="s">
        <v>4392</v>
      </c>
      <c r="C820" t="s">
        <v>4391</v>
      </c>
    </row>
    <row r="821" spans="1:3" x14ac:dyDescent="0.3">
      <c r="A821" s="397" t="s">
        <v>4390</v>
      </c>
      <c r="B821" t="s">
        <v>4389</v>
      </c>
      <c r="C821" t="s">
        <v>4388</v>
      </c>
    </row>
    <row r="822" spans="1:3" x14ac:dyDescent="0.3">
      <c r="A822" s="397" t="s">
        <v>4387</v>
      </c>
      <c r="B822" t="s">
        <v>4386</v>
      </c>
      <c r="C822" t="s">
        <v>4385</v>
      </c>
    </row>
    <row r="823" spans="1:3" x14ac:dyDescent="0.3">
      <c r="A823" s="397" t="s">
        <v>4384</v>
      </c>
      <c r="B823" t="s">
        <v>4383</v>
      </c>
      <c r="C823" t="s">
        <v>4382</v>
      </c>
    </row>
    <row r="824" spans="1:3" x14ac:dyDescent="0.3">
      <c r="A824" s="397" t="s">
        <v>4381</v>
      </c>
      <c r="B824" t="s">
        <v>4380</v>
      </c>
      <c r="C824" t="s">
        <v>4379</v>
      </c>
    </row>
    <row r="825" spans="1:3" x14ac:dyDescent="0.3">
      <c r="A825" s="397" t="s">
        <v>4378</v>
      </c>
      <c r="B825" t="s">
        <v>4377</v>
      </c>
      <c r="C825" t="s">
        <v>4376</v>
      </c>
    </row>
    <row r="826" spans="1:3" x14ac:dyDescent="0.3">
      <c r="A826" s="397" t="s">
        <v>4375</v>
      </c>
      <c r="B826" t="s">
        <v>4374</v>
      </c>
      <c r="C826" t="s">
        <v>4373</v>
      </c>
    </row>
    <row r="827" spans="1:3" x14ac:dyDescent="0.3">
      <c r="A827" s="397" t="s">
        <v>4372</v>
      </c>
      <c r="B827" t="s">
        <v>4371</v>
      </c>
      <c r="C827" t="s">
        <v>4370</v>
      </c>
    </row>
    <row r="828" spans="1:3" x14ac:dyDescent="0.3">
      <c r="A828" s="397" t="s">
        <v>4369</v>
      </c>
      <c r="B828" t="s">
        <v>4368</v>
      </c>
      <c r="C828" t="s">
        <v>4367</v>
      </c>
    </row>
    <row r="829" spans="1:3" x14ac:dyDescent="0.3">
      <c r="A829" s="397" t="s">
        <v>4366</v>
      </c>
      <c r="B829" t="s">
        <v>4365</v>
      </c>
      <c r="C829" t="s">
        <v>4364</v>
      </c>
    </row>
    <row r="830" spans="1:3" x14ac:dyDescent="0.3">
      <c r="A830" s="397" t="s">
        <v>4363</v>
      </c>
      <c r="B830" t="s">
        <v>4362</v>
      </c>
      <c r="C830" t="s">
        <v>4361</v>
      </c>
    </row>
    <row r="831" spans="1:3" x14ac:dyDescent="0.3">
      <c r="A831" s="397" t="s">
        <v>4360</v>
      </c>
      <c r="B831" t="s">
        <v>4359</v>
      </c>
      <c r="C831" t="s">
        <v>4358</v>
      </c>
    </row>
    <row r="832" spans="1:3" x14ac:dyDescent="0.3">
      <c r="A832" s="397" t="s">
        <v>4357</v>
      </c>
      <c r="B832" t="s">
        <v>4356</v>
      </c>
      <c r="C832" t="s">
        <v>4355</v>
      </c>
    </row>
    <row r="833" spans="1:3" x14ac:dyDescent="0.3">
      <c r="A833" s="397" t="s">
        <v>4354</v>
      </c>
      <c r="B833" t="s">
        <v>4353</v>
      </c>
      <c r="C833" t="s">
        <v>4352</v>
      </c>
    </row>
    <row r="834" spans="1:3" x14ac:dyDescent="0.3">
      <c r="A834" s="397" t="s">
        <v>4351</v>
      </c>
      <c r="B834" t="s">
        <v>4350</v>
      </c>
      <c r="C834" t="s">
        <v>4349</v>
      </c>
    </row>
    <row r="835" spans="1:3" x14ac:dyDescent="0.3">
      <c r="A835" s="397" t="s">
        <v>4348</v>
      </c>
      <c r="B835" t="s">
        <v>4347</v>
      </c>
      <c r="C835" t="s">
        <v>4346</v>
      </c>
    </row>
    <row r="836" spans="1:3" x14ac:dyDescent="0.3">
      <c r="A836" s="397" t="s">
        <v>4345</v>
      </c>
      <c r="B836" t="s">
        <v>4344</v>
      </c>
      <c r="C836" t="s">
        <v>4343</v>
      </c>
    </row>
    <row r="837" spans="1:3" x14ac:dyDescent="0.3">
      <c r="A837" s="397" t="s">
        <v>4342</v>
      </c>
      <c r="B837" t="s">
        <v>4341</v>
      </c>
      <c r="C837" t="s">
        <v>4340</v>
      </c>
    </row>
    <row r="838" spans="1:3" x14ac:dyDescent="0.3">
      <c r="A838" s="397" t="s">
        <v>4339</v>
      </c>
      <c r="B838" t="s">
        <v>4338</v>
      </c>
      <c r="C838" t="s">
        <v>4337</v>
      </c>
    </row>
    <row r="839" spans="1:3" x14ac:dyDescent="0.3">
      <c r="A839" s="397" t="s">
        <v>4336</v>
      </c>
      <c r="B839" t="s">
        <v>4335</v>
      </c>
      <c r="C839" t="s">
        <v>4334</v>
      </c>
    </row>
    <row r="840" spans="1:3" x14ac:dyDescent="0.3">
      <c r="A840" s="397" t="s">
        <v>4333</v>
      </c>
      <c r="B840" t="s">
        <v>4332</v>
      </c>
      <c r="C840" t="s">
        <v>4331</v>
      </c>
    </row>
    <row r="841" spans="1:3" x14ac:dyDescent="0.3">
      <c r="A841" s="397" t="s">
        <v>4330</v>
      </c>
      <c r="B841" t="s">
        <v>4329</v>
      </c>
      <c r="C841" t="s">
        <v>4328</v>
      </c>
    </row>
    <row r="842" spans="1:3" x14ac:dyDescent="0.3">
      <c r="A842" s="397" t="s">
        <v>4327</v>
      </c>
      <c r="B842" t="s">
        <v>4326</v>
      </c>
      <c r="C842" t="s">
        <v>4325</v>
      </c>
    </row>
    <row r="843" spans="1:3" x14ac:dyDescent="0.3">
      <c r="A843" s="397" t="s">
        <v>4324</v>
      </c>
      <c r="B843" t="s">
        <v>4323</v>
      </c>
      <c r="C843" t="s">
        <v>4322</v>
      </c>
    </row>
    <row r="844" spans="1:3" x14ac:dyDescent="0.3">
      <c r="A844" s="397" t="s">
        <v>4321</v>
      </c>
      <c r="B844" t="s">
        <v>4320</v>
      </c>
      <c r="C844" t="s">
        <v>4319</v>
      </c>
    </row>
    <row r="845" spans="1:3" x14ac:dyDescent="0.3">
      <c r="A845" s="397" t="s">
        <v>4318</v>
      </c>
      <c r="B845" t="s">
        <v>4317</v>
      </c>
      <c r="C845" t="s">
        <v>4316</v>
      </c>
    </row>
    <row r="846" spans="1:3" x14ac:dyDescent="0.3">
      <c r="A846" s="397" t="s">
        <v>4315</v>
      </c>
      <c r="B846" t="s">
        <v>4314</v>
      </c>
      <c r="C846" t="s">
        <v>4313</v>
      </c>
    </row>
    <row r="847" spans="1:3" x14ac:dyDescent="0.3">
      <c r="A847" s="397" t="s">
        <v>4312</v>
      </c>
      <c r="B847" t="s">
        <v>4311</v>
      </c>
      <c r="C847" t="s">
        <v>4310</v>
      </c>
    </row>
    <row r="848" spans="1:3" x14ac:dyDescent="0.3">
      <c r="A848" s="397" t="s">
        <v>4309</v>
      </c>
      <c r="B848" t="s">
        <v>4308</v>
      </c>
      <c r="C848" t="s">
        <v>4307</v>
      </c>
    </row>
    <row r="849" spans="1:3" x14ac:dyDescent="0.3">
      <c r="A849" s="397" t="s">
        <v>4306</v>
      </c>
      <c r="B849" t="s">
        <v>4305</v>
      </c>
      <c r="C849" t="s">
        <v>4304</v>
      </c>
    </row>
    <row r="850" spans="1:3" x14ac:dyDescent="0.3">
      <c r="A850" s="397" t="s">
        <v>4303</v>
      </c>
      <c r="B850" t="s">
        <v>4302</v>
      </c>
      <c r="C850" t="s">
        <v>4301</v>
      </c>
    </row>
    <row r="851" spans="1:3" x14ac:dyDescent="0.3">
      <c r="A851" s="397" t="s">
        <v>4300</v>
      </c>
      <c r="B851" t="s">
        <v>4299</v>
      </c>
      <c r="C851" t="s">
        <v>4298</v>
      </c>
    </row>
    <row r="852" spans="1:3" x14ac:dyDescent="0.3">
      <c r="A852" s="397" t="s">
        <v>4297</v>
      </c>
      <c r="B852" t="s">
        <v>4296</v>
      </c>
      <c r="C852" t="s">
        <v>4295</v>
      </c>
    </row>
    <row r="853" spans="1:3" x14ac:dyDescent="0.3">
      <c r="A853" s="397" t="s">
        <v>4294</v>
      </c>
      <c r="B853" t="s">
        <v>4293</v>
      </c>
      <c r="C853" t="s">
        <v>4292</v>
      </c>
    </row>
    <row r="854" spans="1:3" x14ac:dyDescent="0.3">
      <c r="A854" s="397" t="s">
        <v>4291</v>
      </c>
      <c r="B854" t="s">
        <v>4290</v>
      </c>
      <c r="C854" t="s">
        <v>4289</v>
      </c>
    </row>
    <row r="855" spans="1:3" x14ac:dyDescent="0.3">
      <c r="A855" s="397" t="s">
        <v>4288</v>
      </c>
      <c r="B855" t="s">
        <v>4287</v>
      </c>
      <c r="C855" t="s">
        <v>4286</v>
      </c>
    </row>
    <row r="856" spans="1:3" x14ac:dyDescent="0.3">
      <c r="A856" s="397" t="s">
        <v>4285</v>
      </c>
      <c r="B856" t="s">
        <v>4284</v>
      </c>
      <c r="C856" t="s">
        <v>4283</v>
      </c>
    </row>
    <row r="857" spans="1:3" x14ac:dyDescent="0.3">
      <c r="A857" s="397" t="s">
        <v>4282</v>
      </c>
      <c r="B857" t="s">
        <v>4281</v>
      </c>
      <c r="C857" t="s">
        <v>4280</v>
      </c>
    </row>
    <row r="858" spans="1:3" x14ac:dyDescent="0.3">
      <c r="A858" s="397" t="s">
        <v>4279</v>
      </c>
      <c r="B858" t="s">
        <v>4278</v>
      </c>
      <c r="C858" t="s">
        <v>4277</v>
      </c>
    </row>
    <row r="859" spans="1:3" x14ac:dyDescent="0.3">
      <c r="A859" s="397" t="s">
        <v>4276</v>
      </c>
      <c r="B859" t="s">
        <v>4275</v>
      </c>
      <c r="C859" t="s">
        <v>4274</v>
      </c>
    </row>
    <row r="860" spans="1:3" x14ac:dyDescent="0.3">
      <c r="A860" s="397" t="s">
        <v>4273</v>
      </c>
      <c r="B860" t="s">
        <v>4272</v>
      </c>
      <c r="C860" t="s">
        <v>4271</v>
      </c>
    </row>
    <row r="861" spans="1:3" x14ac:dyDescent="0.3">
      <c r="A861" s="397" t="s">
        <v>4270</v>
      </c>
      <c r="B861" t="s">
        <v>4269</v>
      </c>
      <c r="C861" t="s">
        <v>4268</v>
      </c>
    </row>
    <row r="862" spans="1:3" x14ac:dyDescent="0.3">
      <c r="A862" s="397" t="s">
        <v>4267</v>
      </c>
      <c r="B862" t="s">
        <v>4266</v>
      </c>
      <c r="C862" t="s">
        <v>4265</v>
      </c>
    </row>
    <row r="863" spans="1:3" x14ac:dyDescent="0.3">
      <c r="A863" s="397" t="s">
        <v>4264</v>
      </c>
      <c r="B863" t="s">
        <v>4263</v>
      </c>
      <c r="C863" t="s">
        <v>4262</v>
      </c>
    </row>
    <row r="864" spans="1:3" x14ac:dyDescent="0.3">
      <c r="A864" s="397" t="s">
        <v>4261</v>
      </c>
      <c r="B864" t="s">
        <v>4260</v>
      </c>
      <c r="C864" t="s">
        <v>4259</v>
      </c>
    </row>
    <row r="865" spans="1:3" x14ac:dyDescent="0.3">
      <c r="A865" s="397" t="s">
        <v>4258</v>
      </c>
      <c r="B865" t="s">
        <v>4257</v>
      </c>
      <c r="C865" t="s">
        <v>4256</v>
      </c>
    </row>
    <row r="866" spans="1:3" x14ac:dyDescent="0.3">
      <c r="A866" s="397" t="s">
        <v>4255</v>
      </c>
      <c r="B866" t="s">
        <v>4254</v>
      </c>
      <c r="C866" t="s">
        <v>4253</v>
      </c>
    </row>
    <row r="867" spans="1:3" x14ac:dyDescent="0.3">
      <c r="A867" s="397" t="s">
        <v>4252</v>
      </c>
      <c r="B867" t="s">
        <v>4251</v>
      </c>
      <c r="C867" t="s">
        <v>4250</v>
      </c>
    </row>
    <row r="868" spans="1:3" x14ac:dyDescent="0.3">
      <c r="A868" s="397" t="s">
        <v>4249</v>
      </c>
      <c r="B868" t="s">
        <v>4248</v>
      </c>
      <c r="C868" t="s">
        <v>4247</v>
      </c>
    </row>
    <row r="869" spans="1:3" x14ac:dyDescent="0.3">
      <c r="A869" s="397" t="s">
        <v>4246</v>
      </c>
      <c r="B869" t="s">
        <v>4245</v>
      </c>
      <c r="C869" t="s">
        <v>4244</v>
      </c>
    </row>
    <row r="870" spans="1:3" x14ac:dyDescent="0.3">
      <c r="A870" s="397" t="s">
        <v>4243</v>
      </c>
      <c r="B870" t="s">
        <v>4242</v>
      </c>
      <c r="C870" t="s">
        <v>4241</v>
      </c>
    </row>
    <row r="871" spans="1:3" x14ac:dyDescent="0.3">
      <c r="A871" s="397" t="s">
        <v>4240</v>
      </c>
      <c r="B871" t="s">
        <v>4239</v>
      </c>
      <c r="C871" t="s">
        <v>4238</v>
      </c>
    </row>
    <row r="872" spans="1:3" x14ac:dyDescent="0.3">
      <c r="A872" s="397" t="s">
        <v>4237</v>
      </c>
      <c r="B872" t="s">
        <v>4236</v>
      </c>
      <c r="C872" t="s">
        <v>4235</v>
      </c>
    </row>
    <row r="873" spans="1:3" x14ac:dyDescent="0.3">
      <c r="A873" s="397" t="s">
        <v>4234</v>
      </c>
      <c r="B873" t="s">
        <v>4233</v>
      </c>
      <c r="C873" t="s">
        <v>4232</v>
      </c>
    </row>
    <row r="874" spans="1:3" x14ac:dyDescent="0.3">
      <c r="A874" s="397" t="s">
        <v>4231</v>
      </c>
      <c r="B874" t="s">
        <v>4230</v>
      </c>
      <c r="C874" t="s">
        <v>4229</v>
      </c>
    </row>
    <row r="875" spans="1:3" x14ac:dyDescent="0.3">
      <c r="A875" s="397" t="s">
        <v>4228</v>
      </c>
      <c r="B875" t="s">
        <v>4227</v>
      </c>
      <c r="C875" t="s">
        <v>4226</v>
      </c>
    </row>
    <row r="876" spans="1:3" x14ac:dyDescent="0.3">
      <c r="A876" s="397" t="s">
        <v>4225</v>
      </c>
      <c r="B876" t="s">
        <v>4224</v>
      </c>
      <c r="C876" t="s">
        <v>4223</v>
      </c>
    </row>
    <row r="877" spans="1:3" x14ac:dyDescent="0.3">
      <c r="A877" s="397" t="s">
        <v>4222</v>
      </c>
      <c r="B877" t="s">
        <v>4221</v>
      </c>
      <c r="C877" t="s">
        <v>4220</v>
      </c>
    </row>
    <row r="878" spans="1:3" x14ac:dyDescent="0.3">
      <c r="A878" s="397" t="s">
        <v>4219</v>
      </c>
      <c r="B878" t="s">
        <v>4218</v>
      </c>
      <c r="C878" t="s">
        <v>4217</v>
      </c>
    </row>
    <row r="879" spans="1:3" x14ac:dyDescent="0.3">
      <c r="A879" s="397" t="s">
        <v>4216</v>
      </c>
      <c r="B879" t="s">
        <v>4215</v>
      </c>
      <c r="C879" t="s">
        <v>4214</v>
      </c>
    </row>
    <row r="880" spans="1:3" x14ac:dyDescent="0.3">
      <c r="A880" s="397" t="s">
        <v>4213</v>
      </c>
      <c r="B880" t="s">
        <v>4212</v>
      </c>
      <c r="C880" t="s">
        <v>4211</v>
      </c>
    </row>
    <row r="881" spans="1:3" x14ac:dyDescent="0.3">
      <c r="A881" s="397" t="s">
        <v>4210</v>
      </c>
      <c r="B881" t="s">
        <v>4209</v>
      </c>
      <c r="C881" t="s">
        <v>4208</v>
      </c>
    </row>
    <row r="882" spans="1:3" x14ac:dyDescent="0.3">
      <c r="A882" s="397" t="s">
        <v>4207</v>
      </c>
      <c r="B882" t="s">
        <v>4206</v>
      </c>
      <c r="C882" t="s">
        <v>4205</v>
      </c>
    </row>
    <row r="883" spans="1:3" x14ac:dyDescent="0.3">
      <c r="A883" s="397" t="s">
        <v>4204</v>
      </c>
      <c r="B883" t="s">
        <v>4203</v>
      </c>
      <c r="C883" t="s">
        <v>4202</v>
      </c>
    </row>
    <row r="884" spans="1:3" x14ac:dyDescent="0.3">
      <c r="A884" s="397" t="s">
        <v>4201</v>
      </c>
      <c r="B884" t="s">
        <v>4200</v>
      </c>
      <c r="C884" t="s">
        <v>4199</v>
      </c>
    </row>
    <row r="885" spans="1:3" x14ac:dyDescent="0.3">
      <c r="A885" s="397" t="s">
        <v>4198</v>
      </c>
      <c r="B885" t="s">
        <v>4197</v>
      </c>
      <c r="C885" t="s">
        <v>4196</v>
      </c>
    </row>
    <row r="886" spans="1:3" x14ac:dyDescent="0.3">
      <c r="A886" s="397" t="s">
        <v>4195</v>
      </c>
      <c r="B886" t="s">
        <v>4194</v>
      </c>
      <c r="C886" t="s">
        <v>4193</v>
      </c>
    </row>
    <row r="887" spans="1:3" x14ac:dyDescent="0.3">
      <c r="A887" s="397" t="s">
        <v>4192</v>
      </c>
      <c r="B887" t="s">
        <v>4191</v>
      </c>
      <c r="C887" t="s">
        <v>4190</v>
      </c>
    </row>
    <row r="888" spans="1:3" x14ac:dyDescent="0.3">
      <c r="A888" s="397" t="s">
        <v>4189</v>
      </c>
      <c r="B888" t="s">
        <v>4188</v>
      </c>
      <c r="C888" t="s">
        <v>4187</v>
      </c>
    </row>
    <row r="889" spans="1:3" x14ac:dyDescent="0.3">
      <c r="A889" s="397" t="s">
        <v>4186</v>
      </c>
      <c r="B889" t="s">
        <v>4185</v>
      </c>
      <c r="C889" t="s">
        <v>4184</v>
      </c>
    </row>
    <row r="890" spans="1:3" x14ac:dyDescent="0.3">
      <c r="A890" s="397" t="s">
        <v>4183</v>
      </c>
      <c r="B890" t="s">
        <v>4182</v>
      </c>
      <c r="C890" t="s">
        <v>4181</v>
      </c>
    </row>
    <row r="891" spans="1:3" x14ac:dyDescent="0.3">
      <c r="A891" s="397" t="s">
        <v>4180</v>
      </c>
      <c r="B891" t="s">
        <v>4179</v>
      </c>
      <c r="C891" t="s">
        <v>4178</v>
      </c>
    </row>
    <row r="892" spans="1:3" x14ac:dyDescent="0.3">
      <c r="A892" s="397" t="s">
        <v>4177</v>
      </c>
      <c r="B892" t="s">
        <v>4176</v>
      </c>
      <c r="C892" t="s">
        <v>4175</v>
      </c>
    </row>
    <row r="893" spans="1:3" x14ac:dyDescent="0.3">
      <c r="A893" s="397" t="s">
        <v>4174</v>
      </c>
      <c r="B893" t="s">
        <v>4173</v>
      </c>
      <c r="C893" t="s">
        <v>4172</v>
      </c>
    </row>
    <row r="894" spans="1:3" x14ac:dyDescent="0.3">
      <c r="A894" s="397" t="s">
        <v>4171</v>
      </c>
      <c r="B894" t="s">
        <v>4170</v>
      </c>
      <c r="C894" t="s">
        <v>4169</v>
      </c>
    </row>
    <row r="895" spans="1:3" x14ac:dyDescent="0.3">
      <c r="A895" s="397" t="s">
        <v>4168</v>
      </c>
      <c r="B895" t="s">
        <v>4167</v>
      </c>
      <c r="C895" t="s">
        <v>4166</v>
      </c>
    </row>
    <row r="896" spans="1:3" x14ac:dyDescent="0.3">
      <c r="A896" s="397" t="s">
        <v>4165</v>
      </c>
      <c r="B896" t="s">
        <v>4164</v>
      </c>
      <c r="C896" t="s">
        <v>4163</v>
      </c>
    </row>
    <row r="897" spans="1:3" x14ac:dyDescent="0.3">
      <c r="A897" s="397" t="s">
        <v>4162</v>
      </c>
      <c r="B897" t="s">
        <v>4161</v>
      </c>
      <c r="C897" t="s">
        <v>4160</v>
      </c>
    </row>
    <row r="898" spans="1:3" x14ac:dyDescent="0.3">
      <c r="A898" s="397" t="s">
        <v>4159</v>
      </c>
      <c r="B898" t="s">
        <v>4158</v>
      </c>
      <c r="C898" t="s">
        <v>4157</v>
      </c>
    </row>
    <row r="899" spans="1:3" x14ac:dyDescent="0.3">
      <c r="A899" s="397" t="s">
        <v>4156</v>
      </c>
      <c r="B899" t="s">
        <v>4155</v>
      </c>
      <c r="C899" t="s">
        <v>4154</v>
      </c>
    </row>
    <row r="900" spans="1:3" x14ac:dyDescent="0.3">
      <c r="A900" s="397" t="s">
        <v>4153</v>
      </c>
      <c r="B900" t="s">
        <v>4152</v>
      </c>
      <c r="C900" t="s">
        <v>4151</v>
      </c>
    </row>
    <row r="901" spans="1:3" x14ac:dyDescent="0.3">
      <c r="A901" s="397" t="s">
        <v>4150</v>
      </c>
      <c r="B901" t="s">
        <v>4149</v>
      </c>
      <c r="C901" t="s">
        <v>4148</v>
      </c>
    </row>
    <row r="902" spans="1:3" x14ac:dyDescent="0.3">
      <c r="A902" s="397" t="s">
        <v>4147</v>
      </c>
      <c r="B902" t="s">
        <v>4146</v>
      </c>
      <c r="C902" t="s">
        <v>4145</v>
      </c>
    </row>
    <row r="903" spans="1:3" x14ac:dyDescent="0.3">
      <c r="A903" s="397" t="s">
        <v>4144</v>
      </c>
      <c r="B903" t="s">
        <v>4143</v>
      </c>
      <c r="C903" t="s">
        <v>4142</v>
      </c>
    </row>
    <row r="904" spans="1:3" x14ac:dyDescent="0.3">
      <c r="A904" s="397" t="s">
        <v>4141</v>
      </c>
      <c r="B904" t="s">
        <v>4140</v>
      </c>
      <c r="C904" t="s">
        <v>4139</v>
      </c>
    </row>
    <row r="905" spans="1:3" x14ac:dyDescent="0.3">
      <c r="A905" s="397" t="s">
        <v>4138</v>
      </c>
      <c r="B905" t="s">
        <v>4137</v>
      </c>
      <c r="C905" t="s">
        <v>4136</v>
      </c>
    </row>
    <row r="906" spans="1:3" x14ac:dyDescent="0.3">
      <c r="A906" s="397" t="s">
        <v>4135</v>
      </c>
      <c r="B906" t="s">
        <v>4134</v>
      </c>
      <c r="C906" t="s">
        <v>4133</v>
      </c>
    </row>
    <row r="907" spans="1:3" x14ac:dyDescent="0.3">
      <c r="A907" s="397" t="s">
        <v>4132</v>
      </c>
      <c r="B907" t="s">
        <v>4131</v>
      </c>
      <c r="C907" t="s">
        <v>4130</v>
      </c>
    </row>
    <row r="908" spans="1:3" x14ac:dyDescent="0.3">
      <c r="A908" s="397" t="s">
        <v>4129</v>
      </c>
      <c r="B908" t="s">
        <v>4128</v>
      </c>
      <c r="C908" t="s">
        <v>4127</v>
      </c>
    </row>
    <row r="909" spans="1:3" x14ac:dyDescent="0.3">
      <c r="A909" s="397" t="s">
        <v>4126</v>
      </c>
      <c r="B909" t="s">
        <v>4125</v>
      </c>
      <c r="C909" t="s">
        <v>4124</v>
      </c>
    </row>
    <row r="910" spans="1:3" x14ac:dyDescent="0.3">
      <c r="A910" s="397" t="s">
        <v>4123</v>
      </c>
      <c r="B910" t="s">
        <v>4122</v>
      </c>
      <c r="C910" t="s">
        <v>4121</v>
      </c>
    </row>
    <row r="911" spans="1:3" x14ac:dyDescent="0.3">
      <c r="A911" s="397" t="s">
        <v>4120</v>
      </c>
      <c r="B911" t="s">
        <v>4119</v>
      </c>
      <c r="C911" t="s">
        <v>4118</v>
      </c>
    </row>
    <row r="912" spans="1:3" x14ac:dyDescent="0.3">
      <c r="A912" s="397" t="s">
        <v>4117</v>
      </c>
      <c r="B912" t="s">
        <v>4116</v>
      </c>
      <c r="C912" t="s">
        <v>4115</v>
      </c>
    </row>
    <row r="913" spans="1:3" x14ac:dyDescent="0.3">
      <c r="A913" s="397" t="s">
        <v>4114</v>
      </c>
      <c r="B913" t="s">
        <v>4113</v>
      </c>
      <c r="C913" t="s">
        <v>4112</v>
      </c>
    </row>
    <row r="914" spans="1:3" x14ac:dyDescent="0.3">
      <c r="A914" s="397" t="s">
        <v>4111</v>
      </c>
      <c r="B914" t="s">
        <v>4110</v>
      </c>
      <c r="C914" t="s">
        <v>4109</v>
      </c>
    </row>
    <row r="915" spans="1:3" x14ac:dyDescent="0.3">
      <c r="A915" s="397" t="s">
        <v>4108</v>
      </c>
      <c r="B915" t="s">
        <v>4107</v>
      </c>
      <c r="C915" t="s">
        <v>4106</v>
      </c>
    </row>
    <row r="916" spans="1:3" x14ac:dyDescent="0.3">
      <c r="A916" s="397" t="s">
        <v>4105</v>
      </c>
      <c r="B916" t="s">
        <v>4104</v>
      </c>
      <c r="C916" t="s">
        <v>4103</v>
      </c>
    </row>
    <row r="917" spans="1:3" x14ac:dyDescent="0.3">
      <c r="A917" s="397" t="s">
        <v>4102</v>
      </c>
      <c r="B917" t="s">
        <v>4101</v>
      </c>
      <c r="C917" t="s">
        <v>4100</v>
      </c>
    </row>
    <row r="918" spans="1:3" x14ac:dyDescent="0.3">
      <c r="A918" s="397" t="s">
        <v>4099</v>
      </c>
      <c r="B918" t="s">
        <v>4098</v>
      </c>
      <c r="C918" t="s">
        <v>4097</v>
      </c>
    </row>
    <row r="919" spans="1:3" x14ac:dyDescent="0.3">
      <c r="A919" s="397" t="s">
        <v>4096</v>
      </c>
      <c r="B919" t="s">
        <v>4095</v>
      </c>
      <c r="C919" t="s">
        <v>4094</v>
      </c>
    </row>
    <row r="920" spans="1:3" x14ac:dyDescent="0.3">
      <c r="A920" s="397" t="s">
        <v>4093</v>
      </c>
      <c r="B920" t="s">
        <v>4092</v>
      </c>
      <c r="C920" t="s">
        <v>4091</v>
      </c>
    </row>
    <row r="921" spans="1:3" x14ac:dyDescent="0.3">
      <c r="A921" s="397" t="s">
        <v>4090</v>
      </c>
      <c r="B921" t="s">
        <v>4089</v>
      </c>
      <c r="C921" t="s">
        <v>4088</v>
      </c>
    </row>
    <row r="922" spans="1:3" x14ac:dyDescent="0.3">
      <c r="A922" s="397" t="s">
        <v>4087</v>
      </c>
      <c r="B922" t="s">
        <v>4086</v>
      </c>
      <c r="C922" t="s">
        <v>4085</v>
      </c>
    </row>
    <row r="923" spans="1:3" x14ac:dyDescent="0.3">
      <c r="A923" s="397" t="s">
        <v>4084</v>
      </c>
      <c r="B923" t="s">
        <v>4083</v>
      </c>
      <c r="C923" t="s">
        <v>4082</v>
      </c>
    </row>
    <row r="924" spans="1:3" x14ac:dyDescent="0.3">
      <c r="A924" s="397" t="s">
        <v>4081</v>
      </c>
      <c r="B924" t="s">
        <v>4080</v>
      </c>
      <c r="C924" t="s">
        <v>4079</v>
      </c>
    </row>
    <row r="925" spans="1:3" x14ac:dyDescent="0.3">
      <c r="A925" s="397" t="s">
        <v>4078</v>
      </c>
      <c r="B925" t="s">
        <v>4077</v>
      </c>
      <c r="C925" t="s">
        <v>4076</v>
      </c>
    </row>
    <row r="926" spans="1:3" x14ac:dyDescent="0.3">
      <c r="A926" s="397" t="s">
        <v>4075</v>
      </c>
      <c r="B926" t="s">
        <v>4074</v>
      </c>
      <c r="C926" t="s">
        <v>4073</v>
      </c>
    </row>
    <row r="927" spans="1:3" x14ac:dyDescent="0.3">
      <c r="A927" s="397" t="s">
        <v>4072</v>
      </c>
      <c r="B927" t="s">
        <v>4071</v>
      </c>
      <c r="C927" t="s">
        <v>4070</v>
      </c>
    </row>
    <row r="928" spans="1:3" x14ac:dyDescent="0.3">
      <c r="A928" s="397" t="s">
        <v>4069</v>
      </c>
      <c r="B928" t="s">
        <v>4068</v>
      </c>
      <c r="C928" t="s">
        <v>4067</v>
      </c>
    </row>
    <row r="929" spans="1:3" x14ac:dyDescent="0.3">
      <c r="A929" s="397" t="s">
        <v>4066</v>
      </c>
      <c r="B929" t="s">
        <v>4065</v>
      </c>
      <c r="C929" t="s">
        <v>4064</v>
      </c>
    </row>
    <row r="930" spans="1:3" x14ac:dyDescent="0.3">
      <c r="A930" s="397" t="s">
        <v>4063</v>
      </c>
      <c r="B930" t="s">
        <v>4062</v>
      </c>
      <c r="C930" t="s">
        <v>4061</v>
      </c>
    </row>
    <row r="931" spans="1:3" x14ac:dyDescent="0.3">
      <c r="A931" s="397" t="s">
        <v>4060</v>
      </c>
      <c r="B931" t="s">
        <v>4059</v>
      </c>
      <c r="C931" t="s">
        <v>4058</v>
      </c>
    </row>
    <row r="932" spans="1:3" x14ac:dyDescent="0.3">
      <c r="A932" s="397" t="s">
        <v>4057</v>
      </c>
      <c r="B932" t="s">
        <v>4056</v>
      </c>
      <c r="C932" t="s">
        <v>4055</v>
      </c>
    </row>
    <row r="933" spans="1:3" x14ac:dyDescent="0.3">
      <c r="A933" s="397" t="s">
        <v>4054</v>
      </c>
      <c r="B933" t="s">
        <v>4053</v>
      </c>
      <c r="C933" t="s">
        <v>4052</v>
      </c>
    </row>
    <row r="934" spans="1:3" x14ac:dyDescent="0.3">
      <c r="A934" s="397" t="s">
        <v>4051</v>
      </c>
      <c r="B934" t="s">
        <v>4050</v>
      </c>
      <c r="C934" t="s">
        <v>4049</v>
      </c>
    </row>
    <row r="935" spans="1:3" x14ac:dyDescent="0.3">
      <c r="A935" s="397" t="s">
        <v>4048</v>
      </c>
      <c r="B935" t="s">
        <v>4047</v>
      </c>
      <c r="C935" t="s">
        <v>4046</v>
      </c>
    </row>
    <row r="936" spans="1:3" x14ac:dyDescent="0.3">
      <c r="A936" s="397" t="s">
        <v>4045</v>
      </c>
      <c r="B936" t="s">
        <v>4044</v>
      </c>
      <c r="C936" t="s">
        <v>4043</v>
      </c>
    </row>
    <row r="937" spans="1:3" x14ac:dyDescent="0.3">
      <c r="A937" s="397" t="s">
        <v>4042</v>
      </c>
      <c r="B937" t="s">
        <v>4041</v>
      </c>
      <c r="C937" t="s">
        <v>4040</v>
      </c>
    </row>
    <row r="938" spans="1:3" x14ac:dyDescent="0.3">
      <c r="A938" s="397" t="s">
        <v>4039</v>
      </c>
      <c r="B938" t="s">
        <v>4038</v>
      </c>
      <c r="C938" t="s">
        <v>4037</v>
      </c>
    </row>
    <row r="939" spans="1:3" x14ac:dyDescent="0.3">
      <c r="A939" s="397" t="s">
        <v>4036</v>
      </c>
      <c r="B939" t="s">
        <v>4035</v>
      </c>
      <c r="C939" t="s">
        <v>4034</v>
      </c>
    </row>
    <row r="940" spans="1:3" x14ac:dyDescent="0.3">
      <c r="A940" s="397" t="s">
        <v>4033</v>
      </c>
      <c r="B940" t="s">
        <v>4032</v>
      </c>
      <c r="C940" t="s">
        <v>4031</v>
      </c>
    </row>
    <row r="941" spans="1:3" x14ac:dyDescent="0.3">
      <c r="A941" s="397" t="s">
        <v>4030</v>
      </c>
      <c r="B941" t="s">
        <v>4029</v>
      </c>
      <c r="C941" t="s">
        <v>4028</v>
      </c>
    </row>
    <row r="942" spans="1:3" x14ac:dyDescent="0.3">
      <c r="A942" s="397" t="s">
        <v>4027</v>
      </c>
      <c r="B942" t="s">
        <v>4026</v>
      </c>
      <c r="C942" t="s">
        <v>4025</v>
      </c>
    </row>
    <row r="943" spans="1:3" x14ac:dyDescent="0.3">
      <c r="A943" s="397" t="s">
        <v>4024</v>
      </c>
      <c r="B943" t="s">
        <v>4023</v>
      </c>
      <c r="C943" t="s">
        <v>4022</v>
      </c>
    </row>
    <row r="944" spans="1:3" x14ac:dyDescent="0.3">
      <c r="A944" s="397" t="s">
        <v>4021</v>
      </c>
      <c r="B944" t="s">
        <v>4020</v>
      </c>
      <c r="C944" t="s">
        <v>4019</v>
      </c>
    </row>
    <row r="945" spans="1:3" x14ac:dyDescent="0.3">
      <c r="A945" s="397" t="s">
        <v>4018</v>
      </c>
      <c r="B945" t="s">
        <v>4017</v>
      </c>
      <c r="C945" t="s">
        <v>4016</v>
      </c>
    </row>
    <row r="946" spans="1:3" x14ac:dyDescent="0.3">
      <c r="A946" s="397" t="s">
        <v>4015</v>
      </c>
      <c r="B946" t="s">
        <v>4014</v>
      </c>
      <c r="C946" t="s">
        <v>4013</v>
      </c>
    </row>
    <row r="947" spans="1:3" x14ac:dyDescent="0.3">
      <c r="A947" s="397" t="s">
        <v>4012</v>
      </c>
      <c r="B947" t="s">
        <v>4011</v>
      </c>
      <c r="C947" t="s">
        <v>4010</v>
      </c>
    </row>
    <row r="948" spans="1:3" x14ac:dyDescent="0.3">
      <c r="A948" s="397" t="s">
        <v>4009</v>
      </c>
      <c r="B948" t="s">
        <v>4008</v>
      </c>
      <c r="C948" t="s">
        <v>4007</v>
      </c>
    </row>
    <row r="949" spans="1:3" x14ac:dyDescent="0.3">
      <c r="A949" s="397" t="s">
        <v>4006</v>
      </c>
      <c r="B949" t="s">
        <v>4005</v>
      </c>
      <c r="C949" t="s">
        <v>4004</v>
      </c>
    </row>
    <row r="950" spans="1:3" x14ac:dyDescent="0.3">
      <c r="A950" s="397" t="s">
        <v>4003</v>
      </c>
      <c r="B950" t="s">
        <v>4002</v>
      </c>
      <c r="C950" t="s">
        <v>4001</v>
      </c>
    </row>
    <row r="951" spans="1:3" x14ac:dyDescent="0.3">
      <c r="A951" s="397" t="s">
        <v>4000</v>
      </c>
      <c r="B951" t="s">
        <v>3999</v>
      </c>
      <c r="C951" t="s">
        <v>3998</v>
      </c>
    </row>
    <row r="952" spans="1:3" x14ac:dyDescent="0.3">
      <c r="A952" s="397" t="s">
        <v>3997</v>
      </c>
      <c r="B952" t="s">
        <v>3996</v>
      </c>
      <c r="C952" t="s">
        <v>3995</v>
      </c>
    </row>
    <row r="953" spans="1:3" x14ac:dyDescent="0.3">
      <c r="A953" s="397" t="s">
        <v>3994</v>
      </c>
      <c r="B953" t="s">
        <v>3993</v>
      </c>
      <c r="C953" t="s">
        <v>3992</v>
      </c>
    </row>
    <row r="954" spans="1:3" x14ac:dyDescent="0.3">
      <c r="A954" s="397" t="s">
        <v>3991</v>
      </c>
      <c r="B954" t="s">
        <v>3990</v>
      </c>
      <c r="C954" t="s">
        <v>3989</v>
      </c>
    </row>
    <row r="955" spans="1:3" x14ac:dyDescent="0.3">
      <c r="A955" s="397" t="s">
        <v>3988</v>
      </c>
      <c r="B955" t="s">
        <v>3987</v>
      </c>
      <c r="C955" t="s">
        <v>3986</v>
      </c>
    </row>
    <row r="956" spans="1:3" x14ac:dyDescent="0.3">
      <c r="A956" s="397" t="s">
        <v>3985</v>
      </c>
      <c r="B956" t="s">
        <v>3984</v>
      </c>
      <c r="C956" t="s">
        <v>3983</v>
      </c>
    </row>
    <row r="957" spans="1:3" x14ac:dyDescent="0.3">
      <c r="A957" s="397" t="s">
        <v>3982</v>
      </c>
      <c r="B957" t="s">
        <v>3981</v>
      </c>
      <c r="C957" t="s">
        <v>3980</v>
      </c>
    </row>
    <row r="958" spans="1:3" x14ac:dyDescent="0.3">
      <c r="A958" s="397" t="s">
        <v>3979</v>
      </c>
      <c r="B958" t="s">
        <v>3978</v>
      </c>
      <c r="C958" t="s">
        <v>3977</v>
      </c>
    </row>
    <row r="959" spans="1:3" x14ac:dyDescent="0.3">
      <c r="A959" s="397" t="s">
        <v>3976</v>
      </c>
      <c r="B959" t="s">
        <v>3975</v>
      </c>
      <c r="C959" t="s">
        <v>3974</v>
      </c>
    </row>
    <row r="960" spans="1:3" x14ac:dyDescent="0.3">
      <c r="A960" s="397" t="s">
        <v>3973</v>
      </c>
      <c r="B960" t="s">
        <v>3972</v>
      </c>
      <c r="C960" t="s">
        <v>3971</v>
      </c>
    </row>
    <row r="961" spans="1:3" x14ac:dyDescent="0.3">
      <c r="A961" s="397" t="s">
        <v>3970</v>
      </c>
      <c r="B961" t="s">
        <v>3969</v>
      </c>
      <c r="C961" t="s">
        <v>3968</v>
      </c>
    </row>
    <row r="962" spans="1:3" x14ac:dyDescent="0.3">
      <c r="A962" s="397" t="s">
        <v>3967</v>
      </c>
      <c r="B962" t="s">
        <v>3966</v>
      </c>
      <c r="C962" t="s">
        <v>3965</v>
      </c>
    </row>
    <row r="963" spans="1:3" x14ac:dyDescent="0.3">
      <c r="A963" s="397" t="s">
        <v>3964</v>
      </c>
      <c r="B963" t="s">
        <v>3963</v>
      </c>
      <c r="C963" t="s">
        <v>3962</v>
      </c>
    </row>
    <row r="964" spans="1:3" x14ac:dyDescent="0.3">
      <c r="A964" s="397" t="s">
        <v>3961</v>
      </c>
      <c r="B964" t="s">
        <v>3960</v>
      </c>
      <c r="C964" t="s">
        <v>3959</v>
      </c>
    </row>
    <row r="965" spans="1:3" x14ac:dyDescent="0.3">
      <c r="A965" s="397" t="s">
        <v>3958</v>
      </c>
      <c r="B965" t="s">
        <v>3957</v>
      </c>
      <c r="C965" t="s">
        <v>3956</v>
      </c>
    </row>
    <row r="966" spans="1:3" x14ac:dyDescent="0.3">
      <c r="A966" s="397" t="s">
        <v>3955</v>
      </c>
      <c r="B966" t="s">
        <v>3954</v>
      </c>
      <c r="C966" t="s">
        <v>3953</v>
      </c>
    </row>
    <row r="967" spans="1:3" x14ac:dyDescent="0.3">
      <c r="A967" s="397" t="s">
        <v>3952</v>
      </c>
      <c r="B967" t="s">
        <v>3951</v>
      </c>
      <c r="C967" t="s">
        <v>3950</v>
      </c>
    </row>
    <row r="968" spans="1:3" x14ac:dyDescent="0.3">
      <c r="A968" s="397" t="s">
        <v>3949</v>
      </c>
      <c r="B968" t="s">
        <v>3948</v>
      </c>
      <c r="C968" t="s">
        <v>3947</v>
      </c>
    </row>
    <row r="969" spans="1:3" x14ac:dyDescent="0.3">
      <c r="A969" s="397" t="s">
        <v>3946</v>
      </c>
      <c r="B969" t="s">
        <v>3945</v>
      </c>
      <c r="C969" t="s">
        <v>3944</v>
      </c>
    </row>
    <row r="970" spans="1:3" x14ac:dyDescent="0.3">
      <c r="A970" s="397" t="s">
        <v>3943</v>
      </c>
      <c r="B970" t="s">
        <v>3942</v>
      </c>
      <c r="C970" t="s">
        <v>3941</v>
      </c>
    </row>
    <row r="971" spans="1:3" x14ac:dyDescent="0.3">
      <c r="A971" s="397" t="s">
        <v>3940</v>
      </c>
      <c r="B971" t="s">
        <v>3939</v>
      </c>
      <c r="C971" t="s">
        <v>3938</v>
      </c>
    </row>
    <row r="972" spans="1:3" x14ac:dyDescent="0.3">
      <c r="A972" s="397" t="s">
        <v>3937</v>
      </c>
      <c r="B972" t="s">
        <v>3936</v>
      </c>
      <c r="C972" t="s">
        <v>3935</v>
      </c>
    </row>
    <row r="973" spans="1:3" x14ac:dyDescent="0.3">
      <c r="A973" s="397" t="s">
        <v>3934</v>
      </c>
      <c r="B973" t="s">
        <v>3933</v>
      </c>
      <c r="C973" t="s">
        <v>3932</v>
      </c>
    </row>
    <row r="974" spans="1:3" x14ac:dyDescent="0.3">
      <c r="A974" s="397" t="s">
        <v>3931</v>
      </c>
      <c r="B974" t="s">
        <v>3930</v>
      </c>
      <c r="C974" t="s">
        <v>3929</v>
      </c>
    </row>
    <row r="975" spans="1:3" x14ac:dyDescent="0.3">
      <c r="A975" s="397" t="s">
        <v>3928</v>
      </c>
      <c r="B975" t="s">
        <v>3927</v>
      </c>
      <c r="C975" t="s">
        <v>3926</v>
      </c>
    </row>
    <row r="976" spans="1:3" x14ac:dyDescent="0.3">
      <c r="A976" s="397" t="s">
        <v>3925</v>
      </c>
      <c r="B976" t="s">
        <v>3924</v>
      </c>
      <c r="C976" t="s">
        <v>3923</v>
      </c>
    </row>
    <row r="977" spans="1:3" x14ac:dyDescent="0.3">
      <c r="A977" s="397" t="s">
        <v>3922</v>
      </c>
      <c r="B977" t="s">
        <v>3921</v>
      </c>
      <c r="C977" t="s">
        <v>3920</v>
      </c>
    </row>
    <row r="978" spans="1:3" x14ac:dyDescent="0.3">
      <c r="A978" s="397" t="s">
        <v>3919</v>
      </c>
      <c r="B978" t="s">
        <v>3918</v>
      </c>
      <c r="C978" t="s">
        <v>3917</v>
      </c>
    </row>
    <row r="979" spans="1:3" x14ac:dyDescent="0.3">
      <c r="A979" s="397" t="s">
        <v>3916</v>
      </c>
      <c r="B979" t="s">
        <v>3915</v>
      </c>
      <c r="C979" t="s">
        <v>3914</v>
      </c>
    </row>
    <row r="980" spans="1:3" x14ac:dyDescent="0.3">
      <c r="A980" s="397" t="s">
        <v>3913</v>
      </c>
      <c r="B980" t="s">
        <v>3912</v>
      </c>
      <c r="C980" t="s">
        <v>3911</v>
      </c>
    </row>
    <row r="981" spans="1:3" x14ac:dyDescent="0.3">
      <c r="A981" s="397" t="s">
        <v>3910</v>
      </c>
      <c r="B981" t="s">
        <v>3909</v>
      </c>
      <c r="C981" t="s">
        <v>3908</v>
      </c>
    </row>
    <row r="982" spans="1:3" x14ac:dyDescent="0.3">
      <c r="A982" s="397" t="s">
        <v>3907</v>
      </c>
      <c r="B982" t="s">
        <v>3906</v>
      </c>
      <c r="C982" t="s">
        <v>3905</v>
      </c>
    </row>
    <row r="983" spans="1:3" x14ac:dyDescent="0.3">
      <c r="A983" s="397" t="s">
        <v>3904</v>
      </c>
      <c r="B983" t="s">
        <v>3903</v>
      </c>
      <c r="C983" t="s">
        <v>3902</v>
      </c>
    </row>
    <row r="984" spans="1:3" x14ac:dyDescent="0.3">
      <c r="A984" s="397" t="s">
        <v>3901</v>
      </c>
      <c r="B984" t="s">
        <v>3900</v>
      </c>
      <c r="C984" t="s">
        <v>3899</v>
      </c>
    </row>
    <row r="985" spans="1:3" x14ac:dyDescent="0.3">
      <c r="A985" s="397" t="s">
        <v>3898</v>
      </c>
      <c r="B985" t="s">
        <v>3897</v>
      </c>
      <c r="C985" t="s">
        <v>3896</v>
      </c>
    </row>
    <row r="986" spans="1:3" x14ac:dyDescent="0.3">
      <c r="A986" s="397" t="s">
        <v>3895</v>
      </c>
      <c r="B986" t="s">
        <v>3894</v>
      </c>
      <c r="C986" t="s">
        <v>3893</v>
      </c>
    </row>
    <row r="987" spans="1:3" x14ac:dyDescent="0.3">
      <c r="A987" s="397" t="s">
        <v>3892</v>
      </c>
      <c r="B987" t="s">
        <v>3891</v>
      </c>
      <c r="C987" t="s">
        <v>3890</v>
      </c>
    </row>
    <row r="988" spans="1:3" x14ac:dyDescent="0.3">
      <c r="A988" s="397" t="s">
        <v>3889</v>
      </c>
      <c r="B988" t="s">
        <v>3888</v>
      </c>
      <c r="C988" t="s">
        <v>3887</v>
      </c>
    </row>
    <row r="989" spans="1:3" x14ac:dyDescent="0.3">
      <c r="A989" s="397" t="s">
        <v>3886</v>
      </c>
      <c r="B989" t="s">
        <v>3885</v>
      </c>
      <c r="C989" t="s">
        <v>3884</v>
      </c>
    </row>
    <row r="990" spans="1:3" x14ac:dyDescent="0.3">
      <c r="A990" s="397" t="s">
        <v>3883</v>
      </c>
      <c r="B990" t="s">
        <v>3882</v>
      </c>
      <c r="C990" t="s">
        <v>3881</v>
      </c>
    </row>
    <row r="991" spans="1:3" x14ac:dyDescent="0.3">
      <c r="A991" s="397" t="s">
        <v>3880</v>
      </c>
      <c r="B991" t="s">
        <v>3879</v>
      </c>
      <c r="C991" t="s">
        <v>3878</v>
      </c>
    </row>
    <row r="992" spans="1:3" x14ac:dyDescent="0.3">
      <c r="A992" s="397" t="s">
        <v>3877</v>
      </c>
      <c r="B992" t="s">
        <v>3876</v>
      </c>
      <c r="C992" t="s">
        <v>3875</v>
      </c>
    </row>
    <row r="993" spans="1:3" x14ac:dyDescent="0.3">
      <c r="A993" s="397" t="s">
        <v>3874</v>
      </c>
      <c r="B993" t="s">
        <v>3873</v>
      </c>
      <c r="C993" t="s">
        <v>3872</v>
      </c>
    </row>
    <row r="994" spans="1:3" x14ac:dyDescent="0.3">
      <c r="A994" s="397" t="s">
        <v>3871</v>
      </c>
      <c r="B994" t="s">
        <v>3870</v>
      </c>
      <c r="C994" t="s">
        <v>3869</v>
      </c>
    </row>
    <row r="995" spans="1:3" x14ac:dyDescent="0.3">
      <c r="A995" s="397" t="s">
        <v>3868</v>
      </c>
      <c r="B995" t="s">
        <v>3867</v>
      </c>
      <c r="C995" t="s">
        <v>3866</v>
      </c>
    </row>
    <row r="996" spans="1:3" x14ac:dyDescent="0.3">
      <c r="A996" s="397" t="s">
        <v>3865</v>
      </c>
      <c r="B996" t="s">
        <v>3864</v>
      </c>
      <c r="C996" t="s">
        <v>3863</v>
      </c>
    </row>
    <row r="997" spans="1:3" x14ac:dyDescent="0.3">
      <c r="A997" s="397" t="s">
        <v>3862</v>
      </c>
      <c r="B997" t="s">
        <v>3861</v>
      </c>
      <c r="C997" t="s">
        <v>3860</v>
      </c>
    </row>
    <row r="998" spans="1:3" x14ac:dyDescent="0.3">
      <c r="A998" s="397" t="s">
        <v>3859</v>
      </c>
      <c r="B998" t="s">
        <v>3858</v>
      </c>
      <c r="C998" t="s">
        <v>3857</v>
      </c>
    </row>
    <row r="999" spans="1:3" x14ac:dyDescent="0.3">
      <c r="A999" s="397" t="s">
        <v>3856</v>
      </c>
      <c r="B999" t="s">
        <v>3855</v>
      </c>
      <c r="C999" t="s">
        <v>3854</v>
      </c>
    </row>
    <row r="1000" spans="1:3" x14ac:dyDescent="0.3">
      <c r="A1000" s="397" t="s">
        <v>3853</v>
      </c>
      <c r="B1000" t="s">
        <v>3852</v>
      </c>
      <c r="C1000" t="s">
        <v>3851</v>
      </c>
    </row>
    <row r="1001" spans="1:3" x14ac:dyDescent="0.3">
      <c r="A1001" s="397" t="s">
        <v>3850</v>
      </c>
      <c r="B1001" t="s">
        <v>3849</v>
      </c>
      <c r="C1001" t="s">
        <v>3848</v>
      </c>
    </row>
    <row r="1002" spans="1:3" x14ac:dyDescent="0.3">
      <c r="A1002" s="397" t="s">
        <v>3847</v>
      </c>
      <c r="B1002" t="s">
        <v>3846</v>
      </c>
      <c r="C1002" t="s">
        <v>3845</v>
      </c>
    </row>
    <row r="1003" spans="1:3" x14ac:dyDescent="0.3">
      <c r="A1003" s="397" t="s">
        <v>3844</v>
      </c>
      <c r="B1003" t="s">
        <v>3843</v>
      </c>
      <c r="C1003" t="s">
        <v>3842</v>
      </c>
    </row>
    <row r="1004" spans="1:3" x14ac:dyDescent="0.3">
      <c r="A1004" s="397" t="s">
        <v>3841</v>
      </c>
      <c r="B1004" t="s">
        <v>3840</v>
      </c>
      <c r="C1004" t="s">
        <v>3839</v>
      </c>
    </row>
    <row r="1005" spans="1:3" x14ac:dyDescent="0.3">
      <c r="A1005" s="397" t="s">
        <v>3838</v>
      </c>
      <c r="B1005" t="s">
        <v>3837</v>
      </c>
      <c r="C1005" t="s">
        <v>3836</v>
      </c>
    </row>
    <row r="1006" spans="1:3" x14ac:dyDescent="0.3">
      <c r="A1006" s="397" t="s">
        <v>3835</v>
      </c>
      <c r="B1006" t="s">
        <v>3834</v>
      </c>
      <c r="C1006" t="s">
        <v>3833</v>
      </c>
    </row>
    <row r="1007" spans="1:3" x14ac:dyDescent="0.3">
      <c r="A1007" s="397" t="s">
        <v>3832</v>
      </c>
      <c r="B1007" t="s">
        <v>3831</v>
      </c>
      <c r="C1007" t="s">
        <v>3830</v>
      </c>
    </row>
    <row r="1008" spans="1:3" x14ac:dyDescent="0.3">
      <c r="A1008" s="397" t="s">
        <v>3829</v>
      </c>
      <c r="B1008" t="s">
        <v>3828</v>
      </c>
      <c r="C1008" t="s">
        <v>3827</v>
      </c>
    </row>
    <row r="1009" spans="1:3" x14ac:dyDescent="0.3">
      <c r="A1009" s="397" t="s">
        <v>3826</v>
      </c>
      <c r="B1009" t="s">
        <v>3825</v>
      </c>
      <c r="C1009" t="s">
        <v>3824</v>
      </c>
    </row>
    <row r="1010" spans="1:3" x14ac:dyDescent="0.3">
      <c r="A1010" s="397" t="s">
        <v>3823</v>
      </c>
      <c r="B1010" t="s">
        <v>3822</v>
      </c>
      <c r="C1010" t="s">
        <v>3821</v>
      </c>
    </row>
    <row r="1011" spans="1:3" x14ac:dyDescent="0.3">
      <c r="A1011" s="397" t="s">
        <v>3820</v>
      </c>
      <c r="B1011" t="s">
        <v>3819</v>
      </c>
      <c r="C1011" t="s">
        <v>3818</v>
      </c>
    </row>
    <row r="1012" spans="1:3" x14ac:dyDescent="0.3">
      <c r="A1012" s="397" t="s">
        <v>3817</v>
      </c>
      <c r="B1012" t="s">
        <v>3816</v>
      </c>
      <c r="C1012" t="s">
        <v>3815</v>
      </c>
    </row>
    <row r="1013" spans="1:3" x14ac:dyDescent="0.3">
      <c r="A1013" s="397" t="s">
        <v>3814</v>
      </c>
      <c r="B1013" t="s">
        <v>3813</v>
      </c>
      <c r="C1013" t="s">
        <v>3812</v>
      </c>
    </row>
    <row r="1014" spans="1:3" x14ac:dyDescent="0.3">
      <c r="A1014" s="397" t="s">
        <v>3811</v>
      </c>
      <c r="B1014" t="s">
        <v>3810</v>
      </c>
      <c r="C1014" t="s">
        <v>3809</v>
      </c>
    </row>
    <row r="1015" spans="1:3" x14ac:dyDescent="0.3">
      <c r="A1015" s="397" t="s">
        <v>3808</v>
      </c>
      <c r="B1015" t="s">
        <v>3807</v>
      </c>
      <c r="C1015" t="s">
        <v>3806</v>
      </c>
    </row>
    <row r="1016" spans="1:3" x14ac:dyDescent="0.3">
      <c r="A1016" s="397" t="s">
        <v>3805</v>
      </c>
      <c r="B1016" t="s">
        <v>3804</v>
      </c>
      <c r="C1016" t="s">
        <v>3803</v>
      </c>
    </row>
    <row r="1017" spans="1:3" x14ac:dyDescent="0.3">
      <c r="A1017" s="397" t="s">
        <v>3802</v>
      </c>
      <c r="B1017" t="s">
        <v>3801</v>
      </c>
      <c r="C1017" t="s">
        <v>3800</v>
      </c>
    </row>
    <row r="1018" spans="1:3" x14ac:dyDescent="0.3">
      <c r="A1018" s="397" t="s">
        <v>3799</v>
      </c>
      <c r="B1018" t="s">
        <v>3798</v>
      </c>
      <c r="C1018" t="s">
        <v>3797</v>
      </c>
    </row>
    <row r="1019" spans="1:3" x14ac:dyDescent="0.3">
      <c r="A1019" s="397" t="s">
        <v>3796</v>
      </c>
      <c r="B1019" t="s">
        <v>3795</v>
      </c>
      <c r="C1019" t="s">
        <v>3794</v>
      </c>
    </row>
    <row r="1020" spans="1:3" x14ac:dyDescent="0.3">
      <c r="A1020" s="397" t="s">
        <v>3793</v>
      </c>
      <c r="B1020" t="s">
        <v>3792</v>
      </c>
      <c r="C1020" t="s">
        <v>3791</v>
      </c>
    </row>
    <row r="1021" spans="1:3" x14ac:dyDescent="0.3">
      <c r="A1021" s="397" t="s">
        <v>3790</v>
      </c>
      <c r="B1021" t="s">
        <v>3789</v>
      </c>
      <c r="C1021" t="s">
        <v>3788</v>
      </c>
    </row>
    <row r="1022" spans="1:3" x14ac:dyDescent="0.3">
      <c r="A1022" s="397" t="s">
        <v>3787</v>
      </c>
      <c r="B1022" t="s">
        <v>3786</v>
      </c>
      <c r="C1022" t="s">
        <v>3785</v>
      </c>
    </row>
    <row r="1023" spans="1:3" x14ac:dyDescent="0.3">
      <c r="A1023" s="397" t="s">
        <v>3784</v>
      </c>
      <c r="B1023" t="s">
        <v>3783</v>
      </c>
      <c r="C1023" t="s">
        <v>3782</v>
      </c>
    </row>
    <row r="1024" spans="1:3" x14ac:dyDescent="0.3">
      <c r="A1024" s="397" t="s">
        <v>3781</v>
      </c>
      <c r="B1024" t="s">
        <v>3780</v>
      </c>
      <c r="C1024" t="s">
        <v>3779</v>
      </c>
    </row>
    <row r="1025" spans="1:3" x14ac:dyDescent="0.3">
      <c r="A1025" s="397" t="s">
        <v>3778</v>
      </c>
      <c r="B1025" t="s">
        <v>3777</v>
      </c>
      <c r="C1025" t="s">
        <v>3776</v>
      </c>
    </row>
    <row r="1026" spans="1:3" x14ac:dyDescent="0.3">
      <c r="A1026" s="397" t="s">
        <v>3775</v>
      </c>
      <c r="B1026" t="s">
        <v>3774</v>
      </c>
      <c r="C1026" t="s">
        <v>3773</v>
      </c>
    </row>
    <row r="1027" spans="1:3" x14ac:dyDescent="0.3">
      <c r="A1027" s="397" t="s">
        <v>3772</v>
      </c>
      <c r="B1027" t="s">
        <v>3771</v>
      </c>
      <c r="C1027" t="s">
        <v>3770</v>
      </c>
    </row>
    <row r="1028" spans="1:3" x14ac:dyDescent="0.3">
      <c r="A1028" s="397" t="s">
        <v>3769</v>
      </c>
      <c r="B1028" t="s">
        <v>3768</v>
      </c>
      <c r="C1028" t="s">
        <v>3767</v>
      </c>
    </row>
    <row r="1029" spans="1:3" x14ac:dyDescent="0.3">
      <c r="A1029" s="397" t="s">
        <v>3766</v>
      </c>
      <c r="B1029" t="s">
        <v>3765</v>
      </c>
      <c r="C1029" t="s">
        <v>3764</v>
      </c>
    </row>
    <row r="1030" spans="1:3" x14ac:dyDescent="0.3">
      <c r="A1030" s="397" t="s">
        <v>3763</v>
      </c>
      <c r="B1030" t="s">
        <v>3762</v>
      </c>
      <c r="C1030" t="s">
        <v>3761</v>
      </c>
    </row>
    <row r="1031" spans="1:3" x14ac:dyDescent="0.3">
      <c r="A1031" s="397" t="s">
        <v>3760</v>
      </c>
      <c r="B1031" t="s">
        <v>3759</v>
      </c>
      <c r="C1031" t="s">
        <v>3758</v>
      </c>
    </row>
    <row r="1032" spans="1:3" x14ac:dyDescent="0.3">
      <c r="A1032" s="397" t="s">
        <v>3757</v>
      </c>
      <c r="B1032" t="s">
        <v>3756</v>
      </c>
      <c r="C1032" t="s">
        <v>3755</v>
      </c>
    </row>
    <row r="1033" spans="1:3" x14ac:dyDescent="0.3">
      <c r="A1033" s="397" t="s">
        <v>3754</v>
      </c>
      <c r="B1033" t="s">
        <v>3753</v>
      </c>
      <c r="C1033" t="s">
        <v>3752</v>
      </c>
    </row>
    <row r="1034" spans="1:3" x14ac:dyDescent="0.3">
      <c r="A1034" s="397" t="s">
        <v>3751</v>
      </c>
      <c r="B1034" t="s">
        <v>3750</v>
      </c>
      <c r="C1034" t="s">
        <v>3749</v>
      </c>
    </row>
    <row r="1035" spans="1:3" x14ac:dyDescent="0.3">
      <c r="A1035" s="397" t="s">
        <v>3748</v>
      </c>
      <c r="B1035" t="s">
        <v>3747</v>
      </c>
      <c r="C1035" t="s">
        <v>3746</v>
      </c>
    </row>
    <row r="1036" spans="1:3" x14ac:dyDescent="0.3">
      <c r="A1036" s="397" t="s">
        <v>3745</v>
      </c>
      <c r="B1036" t="s">
        <v>3744</v>
      </c>
      <c r="C1036" t="s">
        <v>3743</v>
      </c>
    </row>
    <row r="1037" spans="1:3" x14ac:dyDescent="0.3">
      <c r="A1037" s="397" t="s">
        <v>3742</v>
      </c>
      <c r="B1037" t="s">
        <v>3741</v>
      </c>
      <c r="C1037" t="s">
        <v>3740</v>
      </c>
    </row>
    <row r="1038" spans="1:3" x14ac:dyDescent="0.3">
      <c r="A1038" s="397" t="s">
        <v>3739</v>
      </c>
      <c r="B1038" t="s">
        <v>3738</v>
      </c>
      <c r="C1038" t="s">
        <v>3737</v>
      </c>
    </row>
    <row r="1039" spans="1:3" x14ac:dyDescent="0.3">
      <c r="A1039" s="397" t="s">
        <v>3736</v>
      </c>
      <c r="B1039" t="s">
        <v>3735</v>
      </c>
      <c r="C1039" t="s">
        <v>3734</v>
      </c>
    </row>
    <row r="1040" spans="1:3" x14ac:dyDescent="0.3">
      <c r="A1040" s="397" t="s">
        <v>3733</v>
      </c>
      <c r="B1040" t="s">
        <v>3732</v>
      </c>
      <c r="C1040" t="s">
        <v>3731</v>
      </c>
    </row>
    <row r="1041" spans="1:3" x14ac:dyDescent="0.3">
      <c r="A1041" s="397" t="s">
        <v>3730</v>
      </c>
      <c r="B1041" t="s">
        <v>3729</v>
      </c>
      <c r="C1041" t="s">
        <v>3728</v>
      </c>
    </row>
    <row r="1042" spans="1:3" x14ac:dyDescent="0.3">
      <c r="A1042" s="397" t="s">
        <v>3727</v>
      </c>
      <c r="B1042" t="s">
        <v>3726</v>
      </c>
      <c r="C1042" t="s">
        <v>3725</v>
      </c>
    </row>
    <row r="1043" spans="1:3" x14ac:dyDescent="0.3">
      <c r="A1043" s="397" t="s">
        <v>3724</v>
      </c>
      <c r="B1043" t="s">
        <v>3723</v>
      </c>
      <c r="C1043" t="s">
        <v>3722</v>
      </c>
    </row>
    <row r="1044" spans="1:3" x14ac:dyDescent="0.3">
      <c r="A1044" s="397" t="s">
        <v>3721</v>
      </c>
      <c r="B1044" t="s">
        <v>3720</v>
      </c>
      <c r="C1044" t="s">
        <v>3719</v>
      </c>
    </row>
    <row r="1045" spans="1:3" x14ac:dyDescent="0.3">
      <c r="A1045" s="397" t="s">
        <v>3718</v>
      </c>
      <c r="B1045" t="s">
        <v>3717</v>
      </c>
      <c r="C1045" t="s">
        <v>3716</v>
      </c>
    </row>
    <row r="1046" spans="1:3" x14ac:dyDescent="0.3">
      <c r="A1046" s="397" t="s">
        <v>3715</v>
      </c>
      <c r="B1046" t="s">
        <v>3714</v>
      </c>
      <c r="C1046" t="s">
        <v>3713</v>
      </c>
    </row>
    <row r="1047" spans="1:3" x14ac:dyDescent="0.3">
      <c r="A1047" s="397" t="s">
        <v>3712</v>
      </c>
      <c r="B1047" t="s">
        <v>3711</v>
      </c>
      <c r="C1047" t="s">
        <v>3710</v>
      </c>
    </row>
    <row r="1048" spans="1:3" x14ac:dyDescent="0.3">
      <c r="A1048" s="397" t="s">
        <v>3709</v>
      </c>
      <c r="B1048" t="s">
        <v>3708</v>
      </c>
      <c r="C1048" t="s">
        <v>3707</v>
      </c>
    </row>
    <row r="1049" spans="1:3" x14ac:dyDescent="0.3">
      <c r="A1049" s="397" t="s">
        <v>3706</v>
      </c>
      <c r="B1049" t="s">
        <v>3705</v>
      </c>
      <c r="C1049" t="s">
        <v>3704</v>
      </c>
    </row>
    <row r="1050" spans="1:3" x14ac:dyDescent="0.3">
      <c r="A1050" s="397" t="s">
        <v>3703</v>
      </c>
      <c r="B1050" t="s">
        <v>3702</v>
      </c>
      <c r="C1050" t="s">
        <v>3701</v>
      </c>
    </row>
    <row r="1051" spans="1:3" x14ac:dyDescent="0.3">
      <c r="A1051" s="397" t="s">
        <v>3700</v>
      </c>
      <c r="B1051" t="s">
        <v>3699</v>
      </c>
      <c r="C1051" t="s">
        <v>3698</v>
      </c>
    </row>
    <row r="1052" spans="1:3" x14ac:dyDescent="0.3">
      <c r="A1052" s="397" t="s">
        <v>3697</v>
      </c>
      <c r="B1052" t="s">
        <v>3696</v>
      </c>
      <c r="C1052" t="s">
        <v>3695</v>
      </c>
    </row>
    <row r="1053" spans="1:3" x14ac:dyDescent="0.3">
      <c r="A1053" s="397" t="s">
        <v>3694</v>
      </c>
      <c r="B1053" t="s">
        <v>3693</v>
      </c>
      <c r="C1053" t="s">
        <v>3692</v>
      </c>
    </row>
    <row r="1054" spans="1:3" x14ac:dyDescent="0.3">
      <c r="A1054" s="397" t="s">
        <v>3691</v>
      </c>
      <c r="B1054" t="s">
        <v>3690</v>
      </c>
      <c r="C1054" t="s">
        <v>3689</v>
      </c>
    </row>
    <row r="1055" spans="1:3" x14ac:dyDescent="0.3">
      <c r="A1055" s="397" t="s">
        <v>3688</v>
      </c>
      <c r="B1055" t="s">
        <v>3687</v>
      </c>
      <c r="C1055" t="s">
        <v>3686</v>
      </c>
    </row>
    <row r="1056" spans="1:3" x14ac:dyDescent="0.3">
      <c r="A1056" s="397" t="s">
        <v>3685</v>
      </c>
      <c r="B1056" t="s">
        <v>3684</v>
      </c>
      <c r="C1056" t="s">
        <v>3683</v>
      </c>
    </row>
    <row r="1057" spans="1:3" x14ac:dyDescent="0.3">
      <c r="A1057" s="397" t="s">
        <v>3682</v>
      </c>
      <c r="B1057" t="s">
        <v>3681</v>
      </c>
      <c r="C1057" t="s">
        <v>3680</v>
      </c>
    </row>
    <row r="1058" spans="1:3" x14ac:dyDescent="0.3">
      <c r="A1058" s="397" t="s">
        <v>3679</v>
      </c>
      <c r="B1058" t="s">
        <v>3678</v>
      </c>
      <c r="C1058" t="s">
        <v>3677</v>
      </c>
    </row>
    <row r="1059" spans="1:3" x14ac:dyDescent="0.3">
      <c r="A1059" s="397" t="s">
        <v>3676</v>
      </c>
      <c r="B1059" t="s">
        <v>3675</v>
      </c>
      <c r="C1059" t="s">
        <v>3674</v>
      </c>
    </row>
    <row r="1060" spans="1:3" x14ac:dyDescent="0.3">
      <c r="A1060" s="397" t="s">
        <v>3673</v>
      </c>
      <c r="B1060" t="s">
        <v>3672</v>
      </c>
      <c r="C1060" t="s">
        <v>3671</v>
      </c>
    </row>
    <row r="1061" spans="1:3" x14ac:dyDescent="0.3">
      <c r="A1061" s="397" t="s">
        <v>3670</v>
      </c>
      <c r="B1061" t="s">
        <v>3669</v>
      </c>
      <c r="C1061" t="s">
        <v>3668</v>
      </c>
    </row>
    <row r="1062" spans="1:3" x14ac:dyDescent="0.3">
      <c r="A1062" s="397" t="s">
        <v>3667</v>
      </c>
      <c r="B1062" t="s">
        <v>3666</v>
      </c>
      <c r="C1062" t="s">
        <v>3665</v>
      </c>
    </row>
    <row r="1063" spans="1:3" x14ac:dyDescent="0.3">
      <c r="A1063" s="397" t="s">
        <v>3664</v>
      </c>
      <c r="B1063" t="s">
        <v>3663</v>
      </c>
      <c r="C1063" t="s">
        <v>3662</v>
      </c>
    </row>
    <row r="1064" spans="1:3" x14ac:dyDescent="0.3">
      <c r="A1064" s="397" t="s">
        <v>3661</v>
      </c>
      <c r="B1064" t="s">
        <v>3660</v>
      </c>
      <c r="C1064" t="s">
        <v>3659</v>
      </c>
    </row>
    <row r="1065" spans="1:3" x14ac:dyDescent="0.3">
      <c r="A1065" s="397" t="s">
        <v>3658</v>
      </c>
      <c r="B1065" t="s">
        <v>3657</v>
      </c>
      <c r="C1065" t="s">
        <v>3656</v>
      </c>
    </row>
    <row r="1066" spans="1:3" x14ac:dyDescent="0.3">
      <c r="A1066" s="397" t="s">
        <v>3655</v>
      </c>
      <c r="B1066" t="s">
        <v>3654</v>
      </c>
      <c r="C1066" t="s">
        <v>3653</v>
      </c>
    </row>
    <row r="1067" spans="1:3" x14ac:dyDescent="0.3">
      <c r="A1067" s="397" t="s">
        <v>3652</v>
      </c>
      <c r="B1067" t="s">
        <v>3651</v>
      </c>
      <c r="C1067" t="s">
        <v>3650</v>
      </c>
    </row>
    <row r="1068" spans="1:3" x14ac:dyDescent="0.3">
      <c r="A1068" s="397" t="s">
        <v>3649</v>
      </c>
      <c r="B1068" t="s">
        <v>3648</v>
      </c>
      <c r="C1068" t="s">
        <v>3647</v>
      </c>
    </row>
    <row r="1069" spans="1:3" x14ac:dyDescent="0.3">
      <c r="A1069" s="397" t="s">
        <v>3646</v>
      </c>
      <c r="B1069" t="s">
        <v>3645</v>
      </c>
      <c r="C1069" t="s">
        <v>3644</v>
      </c>
    </row>
    <row r="1070" spans="1:3" x14ac:dyDescent="0.3">
      <c r="A1070" s="397" t="s">
        <v>3643</v>
      </c>
      <c r="B1070" t="s">
        <v>3642</v>
      </c>
      <c r="C1070" t="s">
        <v>3641</v>
      </c>
    </row>
    <row r="1071" spans="1:3" x14ac:dyDescent="0.3">
      <c r="A1071" s="397" t="s">
        <v>3640</v>
      </c>
      <c r="B1071" t="s">
        <v>3639</v>
      </c>
      <c r="C1071" t="s">
        <v>3638</v>
      </c>
    </row>
    <row r="1072" spans="1:3" x14ac:dyDescent="0.3">
      <c r="A1072" s="397" t="s">
        <v>3637</v>
      </c>
      <c r="B1072" t="s">
        <v>3636</v>
      </c>
      <c r="C1072" t="s">
        <v>3635</v>
      </c>
    </row>
    <row r="1073" spans="1:3" x14ac:dyDescent="0.3">
      <c r="A1073" s="397" t="s">
        <v>3634</v>
      </c>
      <c r="B1073" t="s">
        <v>3633</v>
      </c>
      <c r="C1073" t="s">
        <v>3632</v>
      </c>
    </row>
    <row r="1074" spans="1:3" x14ac:dyDescent="0.3">
      <c r="A1074" s="397" t="s">
        <v>3631</v>
      </c>
      <c r="B1074" t="s">
        <v>3630</v>
      </c>
      <c r="C1074" t="s">
        <v>3629</v>
      </c>
    </row>
    <row r="1075" spans="1:3" x14ac:dyDescent="0.3">
      <c r="A1075" s="397" t="s">
        <v>3628</v>
      </c>
      <c r="B1075" t="s">
        <v>3627</v>
      </c>
      <c r="C1075" t="s">
        <v>3626</v>
      </c>
    </row>
    <row r="1076" spans="1:3" x14ac:dyDescent="0.3">
      <c r="A1076" s="397" t="s">
        <v>3625</v>
      </c>
      <c r="B1076" t="s">
        <v>3624</v>
      </c>
      <c r="C1076" t="s">
        <v>3623</v>
      </c>
    </row>
    <row r="1077" spans="1:3" x14ac:dyDescent="0.3">
      <c r="A1077" s="397" t="s">
        <v>3622</v>
      </c>
      <c r="B1077" t="s">
        <v>3621</v>
      </c>
      <c r="C1077" t="s">
        <v>3620</v>
      </c>
    </row>
    <row r="1078" spans="1:3" x14ac:dyDescent="0.3">
      <c r="A1078" s="397" t="s">
        <v>3619</v>
      </c>
      <c r="B1078" t="s">
        <v>3618</v>
      </c>
      <c r="C1078" t="s">
        <v>3617</v>
      </c>
    </row>
    <row r="1079" spans="1:3" x14ac:dyDescent="0.3">
      <c r="A1079" s="397" t="s">
        <v>3616</v>
      </c>
      <c r="B1079" t="s">
        <v>3615</v>
      </c>
      <c r="C1079" t="s">
        <v>3614</v>
      </c>
    </row>
    <row r="1080" spans="1:3" x14ac:dyDescent="0.3">
      <c r="A1080" s="397" t="s">
        <v>3613</v>
      </c>
      <c r="B1080" t="s">
        <v>3612</v>
      </c>
      <c r="C1080" t="s">
        <v>3611</v>
      </c>
    </row>
    <row r="1081" spans="1:3" x14ac:dyDescent="0.3">
      <c r="A1081" s="397" t="s">
        <v>3610</v>
      </c>
      <c r="B1081" t="s">
        <v>3609</v>
      </c>
      <c r="C1081" t="s">
        <v>3608</v>
      </c>
    </row>
    <row r="1082" spans="1:3" x14ac:dyDescent="0.3">
      <c r="A1082" s="397" t="s">
        <v>3607</v>
      </c>
      <c r="B1082" t="s">
        <v>3606</v>
      </c>
      <c r="C1082" t="s">
        <v>3605</v>
      </c>
    </row>
    <row r="1083" spans="1:3" x14ac:dyDescent="0.3">
      <c r="A1083" s="397" t="s">
        <v>3604</v>
      </c>
      <c r="B1083" t="s">
        <v>3603</v>
      </c>
      <c r="C1083" t="s">
        <v>3602</v>
      </c>
    </row>
    <row r="1084" spans="1:3" x14ac:dyDescent="0.3">
      <c r="A1084" s="397" t="s">
        <v>3601</v>
      </c>
      <c r="B1084" t="s">
        <v>3600</v>
      </c>
      <c r="C1084" t="s">
        <v>3599</v>
      </c>
    </row>
    <row r="1085" spans="1:3" x14ac:dyDescent="0.3">
      <c r="A1085" s="397" t="s">
        <v>3598</v>
      </c>
      <c r="B1085" t="s">
        <v>3597</v>
      </c>
      <c r="C1085" t="s">
        <v>3596</v>
      </c>
    </row>
    <row r="1086" spans="1:3" x14ac:dyDescent="0.3">
      <c r="A1086" s="397" t="s">
        <v>3595</v>
      </c>
      <c r="B1086" t="s">
        <v>3594</v>
      </c>
      <c r="C1086" t="s">
        <v>3593</v>
      </c>
    </row>
    <row r="1087" spans="1:3" x14ac:dyDescent="0.3">
      <c r="A1087" s="397" t="s">
        <v>3592</v>
      </c>
      <c r="B1087" t="s">
        <v>3591</v>
      </c>
      <c r="C1087" t="s">
        <v>3590</v>
      </c>
    </row>
    <row r="1088" spans="1:3" x14ac:dyDescent="0.3">
      <c r="A1088" s="397" t="s">
        <v>3589</v>
      </c>
      <c r="B1088" t="s">
        <v>3588</v>
      </c>
      <c r="C1088" t="s">
        <v>3587</v>
      </c>
    </row>
    <row r="1089" spans="1:3" x14ac:dyDescent="0.3">
      <c r="A1089" s="397" t="s">
        <v>3586</v>
      </c>
      <c r="B1089" t="s">
        <v>3585</v>
      </c>
      <c r="C1089" t="s">
        <v>3584</v>
      </c>
    </row>
    <row r="1090" spans="1:3" x14ac:dyDescent="0.3">
      <c r="A1090" s="397" t="s">
        <v>3583</v>
      </c>
      <c r="B1090" t="s">
        <v>3582</v>
      </c>
      <c r="C1090" t="s">
        <v>3581</v>
      </c>
    </row>
    <row r="1091" spans="1:3" x14ac:dyDescent="0.3">
      <c r="A1091" s="397" t="s">
        <v>3580</v>
      </c>
      <c r="B1091" t="s">
        <v>3579</v>
      </c>
      <c r="C1091" t="s">
        <v>3578</v>
      </c>
    </row>
    <row r="1092" spans="1:3" x14ac:dyDescent="0.3">
      <c r="A1092" s="397" t="s">
        <v>3577</v>
      </c>
      <c r="B1092" t="s">
        <v>3576</v>
      </c>
      <c r="C1092" t="s">
        <v>3575</v>
      </c>
    </row>
    <row r="1093" spans="1:3" x14ac:dyDescent="0.3">
      <c r="A1093" s="397" t="s">
        <v>3574</v>
      </c>
      <c r="B1093" t="s">
        <v>3573</v>
      </c>
      <c r="C1093" t="s">
        <v>3572</v>
      </c>
    </row>
    <row r="1094" spans="1:3" x14ac:dyDescent="0.3">
      <c r="A1094" s="397" t="s">
        <v>3571</v>
      </c>
      <c r="B1094" t="s">
        <v>3570</v>
      </c>
      <c r="C1094" t="s">
        <v>3569</v>
      </c>
    </row>
    <row r="1095" spans="1:3" x14ac:dyDescent="0.3">
      <c r="A1095" s="397" t="s">
        <v>3568</v>
      </c>
      <c r="B1095" t="s">
        <v>3567</v>
      </c>
      <c r="C1095" t="s">
        <v>3566</v>
      </c>
    </row>
    <row r="1096" spans="1:3" x14ac:dyDescent="0.3">
      <c r="A1096" s="397" t="s">
        <v>3565</v>
      </c>
      <c r="B1096" t="s">
        <v>3564</v>
      </c>
      <c r="C1096" t="s">
        <v>3563</v>
      </c>
    </row>
    <row r="1097" spans="1:3" x14ac:dyDescent="0.3">
      <c r="A1097" s="397" t="s">
        <v>3562</v>
      </c>
      <c r="B1097" t="s">
        <v>3561</v>
      </c>
      <c r="C1097" t="s">
        <v>3560</v>
      </c>
    </row>
    <row r="1098" spans="1:3" x14ac:dyDescent="0.3">
      <c r="A1098" s="397" t="s">
        <v>3559</v>
      </c>
      <c r="B1098" t="s">
        <v>3558</v>
      </c>
      <c r="C1098" t="s">
        <v>3557</v>
      </c>
    </row>
    <row r="1099" spans="1:3" x14ac:dyDescent="0.3">
      <c r="A1099" s="397" t="s">
        <v>3556</v>
      </c>
      <c r="B1099" t="s">
        <v>3555</v>
      </c>
      <c r="C1099" t="s">
        <v>3554</v>
      </c>
    </row>
    <row r="1100" spans="1:3" x14ac:dyDescent="0.3">
      <c r="A1100" s="397" t="s">
        <v>3553</v>
      </c>
      <c r="B1100" t="s">
        <v>3552</v>
      </c>
      <c r="C1100" t="s">
        <v>3551</v>
      </c>
    </row>
    <row r="1101" spans="1:3" x14ac:dyDescent="0.3">
      <c r="A1101" s="397" t="s">
        <v>3550</v>
      </c>
      <c r="B1101" t="s">
        <v>3549</v>
      </c>
      <c r="C1101" t="s">
        <v>3548</v>
      </c>
    </row>
    <row r="1102" spans="1:3" x14ac:dyDescent="0.3">
      <c r="A1102" s="397" t="s">
        <v>3547</v>
      </c>
      <c r="B1102" t="s">
        <v>3546</v>
      </c>
      <c r="C1102" t="s">
        <v>3545</v>
      </c>
    </row>
    <row r="1103" spans="1:3" x14ac:dyDescent="0.3">
      <c r="A1103" s="397" t="s">
        <v>3544</v>
      </c>
      <c r="B1103" t="s">
        <v>3543</v>
      </c>
      <c r="C1103" t="s">
        <v>3542</v>
      </c>
    </row>
    <row r="1104" spans="1:3" x14ac:dyDescent="0.3">
      <c r="A1104" s="397" t="s">
        <v>3541</v>
      </c>
      <c r="B1104" t="s">
        <v>3540</v>
      </c>
      <c r="C1104" t="s">
        <v>3539</v>
      </c>
    </row>
    <row r="1105" spans="1:3" x14ac:dyDescent="0.3">
      <c r="A1105" s="397" t="s">
        <v>3538</v>
      </c>
      <c r="B1105" t="s">
        <v>3537</v>
      </c>
      <c r="C1105" t="s">
        <v>3536</v>
      </c>
    </row>
    <row r="1106" spans="1:3" x14ac:dyDescent="0.3">
      <c r="A1106" s="397" t="s">
        <v>3535</v>
      </c>
      <c r="B1106" t="s">
        <v>3534</v>
      </c>
      <c r="C1106" t="s">
        <v>3533</v>
      </c>
    </row>
    <row r="1107" spans="1:3" x14ac:dyDescent="0.3">
      <c r="A1107" s="397" t="s">
        <v>3532</v>
      </c>
      <c r="B1107" t="s">
        <v>3531</v>
      </c>
      <c r="C1107" t="s">
        <v>3530</v>
      </c>
    </row>
    <row r="1108" spans="1:3" x14ac:dyDescent="0.3">
      <c r="A1108" s="397" t="s">
        <v>3529</v>
      </c>
      <c r="B1108" t="s">
        <v>3528</v>
      </c>
      <c r="C1108" t="s">
        <v>3527</v>
      </c>
    </row>
    <row r="1109" spans="1:3" x14ac:dyDescent="0.3">
      <c r="A1109" s="397" t="s">
        <v>3526</v>
      </c>
      <c r="B1109" t="s">
        <v>3525</v>
      </c>
      <c r="C1109" t="s">
        <v>3524</v>
      </c>
    </row>
    <row r="1110" spans="1:3" x14ac:dyDescent="0.3">
      <c r="A1110" s="397" t="s">
        <v>3523</v>
      </c>
      <c r="B1110" t="s">
        <v>3522</v>
      </c>
      <c r="C1110" t="s">
        <v>3521</v>
      </c>
    </row>
    <row r="1111" spans="1:3" x14ac:dyDescent="0.3">
      <c r="A1111" s="397" t="s">
        <v>3520</v>
      </c>
      <c r="B1111" t="s">
        <v>3519</v>
      </c>
      <c r="C1111" t="s">
        <v>3518</v>
      </c>
    </row>
    <row r="1112" spans="1:3" x14ac:dyDescent="0.3">
      <c r="A1112" s="397" t="s">
        <v>3517</v>
      </c>
      <c r="B1112" t="s">
        <v>3516</v>
      </c>
      <c r="C1112" t="s">
        <v>3515</v>
      </c>
    </row>
    <row r="1113" spans="1:3" x14ac:dyDescent="0.3">
      <c r="A1113" s="397" t="s">
        <v>3514</v>
      </c>
      <c r="B1113" t="s">
        <v>3513</v>
      </c>
      <c r="C1113" t="s">
        <v>3512</v>
      </c>
    </row>
    <row r="1114" spans="1:3" x14ac:dyDescent="0.3">
      <c r="A1114" s="397" t="s">
        <v>3511</v>
      </c>
      <c r="B1114" t="s">
        <v>3510</v>
      </c>
      <c r="C1114" t="s">
        <v>3509</v>
      </c>
    </row>
    <row r="1115" spans="1:3" x14ac:dyDescent="0.3">
      <c r="A1115" s="397" t="s">
        <v>3508</v>
      </c>
      <c r="B1115" t="s">
        <v>3507</v>
      </c>
      <c r="C1115" t="s">
        <v>3506</v>
      </c>
    </row>
    <row r="1116" spans="1:3" x14ac:dyDescent="0.3">
      <c r="A1116" s="397" t="s">
        <v>3505</v>
      </c>
      <c r="B1116" t="s">
        <v>3504</v>
      </c>
      <c r="C1116" t="s">
        <v>3503</v>
      </c>
    </row>
    <row r="1117" spans="1:3" x14ac:dyDescent="0.3">
      <c r="A1117" s="397" t="s">
        <v>3502</v>
      </c>
      <c r="B1117" t="s">
        <v>3501</v>
      </c>
      <c r="C1117" t="s">
        <v>3500</v>
      </c>
    </row>
    <row r="1118" spans="1:3" x14ac:dyDescent="0.3">
      <c r="A1118" s="397" t="s">
        <v>3499</v>
      </c>
      <c r="B1118" t="s">
        <v>3498</v>
      </c>
      <c r="C1118" t="s">
        <v>3497</v>
      </c>
    </row>
    <row r="1119" spans="1:3" x14ac:dyDescent="0.3">
      <c r="A1119" s="397" t="s">
        <v>3496</v>
      </c>
      <c r="B1119" t="s">
        <v>3495</v>
      </c>
      <c r="C1119" t="s">
        <v>3494</v>
      </c>
    </row>
    <row r="1120" spans="1:3" x14ac:dyDescent="0.3">
      <c r="A1120" s="397" t="s">
        <v>3493</v>
      </c>
      <c r="B1120" t="s">
        <v>3492</v>
      </c>
      <c r="C1120" t="s">
        <v>3491</v>
      </c>
    </row>
    <row r="1121" spans="1:3" x14ac:dyDescent="0.3">
      <c r="A1121" s="397" t="s">
        <v>3490</v>
      </c>
      <c r="B1121" t="s">
        <v>3489</v>
      </c>
      <c r="C1121" t="s">
        <v>3488</v>
      </c>
    </row>
    <row r="1122" spans="1:3" x14ac:dyDescent="0.3">
      <c r="A1122" s="397" t="s">
        <v>3487</v>
      </c>
      <c r="B1122" t="s">
        <v>3486</v>
      </c>
      <c r="C1122" t="s">
        <v>3485</v>
      </c>
    </row>
    <row r="1123" spans="1:3" x14ac:dyDescent="0.3">
      <c r="A1123" s="397" t="s">
        <v>3484</v>
      </c>
      <c r="B1123" t="s">
        <v>3483</v>
      </c>
      <c r="C1123" t="s">
        <v>3482</v>
      </c>
    </row>
    <row r="1124" spans="1:3" x14ac:dyDescent="0.3">
      <c r="A1124" s="397" t="s">
        <v>3481</v>
      </c>
      <c r="B1124" t="s">
        <v>3480</v>
      </c>
      <c r="C1124" t="s">
        <v>3479</v>
      </c>
    </row>
    <row r="1125" spans="1:3" x14ac:dyDescent="0.3">
      <c r="A1125" s="397" t="s">
        <v>3478</v>
      </c>
      <c r="B1125" t="s">
        <v>3477</v>
      </c>
      <c r="C1125" t="s">
        <v>3476</v>
      </c>
    </row>
    <row r="1126" spans="1:3" x14ac:dyDescent="0.3">
      <c r="A1126" s="397" t="s">
        <v>3475</v>
      </c>
      <c r="B1126" t="s">
        <v>3474</v>
      </c>
      <c r="C1126" t="s">
        <v>3473</v>
      </c>
    </row>
    <row r="1127" spans="1:3" x14ac:dyDescent="0.3">
      <c r="A1127" s="397" t="s">
        <v>3472</v>
      </c>
      <c r="B1127" t="s">
        <v>3471</v>
      </c>
      <c r="C1127" t="s">
        <v>3470</v>
      </c>
    </row>
    <row r="1128" spans="1:3" x14ac:dyDescent="0.3">
      <c r="A1128" s="397" t="s">
        <v>3469</v>
      </c>
      <c r="B1128" t="s">
        <v>3468</v>
      </c>
      <c r="C1128" t="s">
        <v>3467</v>
      </c>
    </row>
    <row r="1129" spans="1:3" x14ac:dyDescent="0.3">
      <c r="A1129" s="397" t="s">
        <v>3466</v>
      </c>
      <c r="B1129" t="s">
        <v>3465</v>
      </c>
      <c r="C1129" t="s">
        <v>3464</v>
      </c>
    </row>
    <row r="1130" spans="1:3" x14ac:dyDescent="0.3">
      <c r="A1130" s="397" t="s">
        <v>3463</v>
      </c>
      <c r="B1130" t="s">
        <v>3462</v>
      </c>
      <c r="C1130" t="s">
        <v>3461</v>
      </c>
    </row>
    <row r="1131" spans="1:3" x14ac:dyDescent="0.3">
      <c r="A1131" s="397" t="s">
        <v>3460</v>
      </c>
      <c r="B1131" t="s">
        <v>3459</v>
      </c>
      <c r="C1131" t="s">
        <v>3458</v>
      </c>
    </row>
    <row r="1132" spans="1:3" x14ac:dyDescent="0.3">
      <c r="A1132" s="397" t="s">
        <v>3457</v>
      </c>
      <c r="B1132" t="s">
        <v>3456</v>
      </c>
      <c r="C1132" t="s">
        <v>3455</v>
      </c>
    </row>
    <row r="1133" spans="1:3" x14ac:dyDescent="0.3">
      <c r="A1133" s="397" t="s">
        <v>3454</v>
      </c>
      <c r="B1133" t="s">
        <v>3453</v>
      </c>
      <c r="C1133" t="s">
        <v>3452</v>
      </c>
    </row>
    <row r="1134" spans="1:3" x14ac:dyDescent="0.3">
      <c r="A1134" s="397" t="s">
        <v>3451</v>
      </c>
      <c r="B1134" t="s">
        <v>3450</v>
      </c>
      <c r="C1134" t="s">
        <v>3449</v>
      </c>
    </row>
    <row r="1135" spans="1:3" x14ac:dyDescent="0.3">
      <c r="A1135" s="397" t="s">
        <v>3448</v>
      </c>
      <c r="B1135" t="s">
        <v>3447</v>
      </c>
      <c r="C1135" t="s">
        <v>3446</v>
      </c>
    </row>
    <row r="1136" spans="1:3" x14ac:dyDescent="0.3">
      <c r="A1136" s="397" t="s">
        <v>3445</v>
      </c>
      <c r="B1136" t="s">
        <v>3444</v>
      </c>
      <c r="C1136" t="s">
        <v>3443</v>
      </c>
    </row>
    <row r="1137" spans="1:3" x14ac:dyDescent="0.3">
      <c r="A1137" s="397" t="s">
        <v>3442</v>
      </c>
      <c r="B1137" t="s">
        <v>3441</v>
      </c>
      <c r="C1137" t="s">
        <v>3440</v>
      </c>
    </row>
    <row r="1138" spans="1:3" x14ac:dyDescent="0.3">
      <c r="A1138" s="397" t="s">
        <v>3439</v>
      </c>
      <c r="B1138" t="s">
        <v>3438</v>
      </c>
      <c r="C1138" t="s">
        <v>3437</v>
      </c>
    </row>
    <row r="1139" spans="1:3" x14ac:dyDescent="0.3">
      <c r="A1139" s="397" t="s">
        <v>3436</v>
      </c>
      <c r="B1139" t="s">
        <v>3435</v>
      </c>
      <c r="C1139" t="s">
        <v>3434</v>
      </c>
    </row>
    <row r="1140" spans="1:3" x14ac:dyDescent="0.3">
      <c r="A1140" s="397" t="s">
        <v>3433</v>
      </c>
      <c r="B1140" t="s">
        <v>3432</v>
      </c>
      <c r="C1140" t="s">
        <v>3431</v>
      </c>
    </row>
    <row r="1141" spans="1:3" x14ac:dyDescent="0.3">
      <c r="A1141" s="397" t="s">
        <v>3430</v>
      </c>
      <c r="B1141" t="s">
        <v>3429</v>
      </c>
      <c r="C1141" t="s">
        <v>3428</v>
      </c>
    </row>
    <row r="1142" spans="1:3" x14ac:dyDescent="0.3">
      <c r="A1142" s="397" t="s">
        <v>3427</v>
      </c>
      <c r="B1142" t="s">
        <v>3426</v>
      </c>
      <c r="C1142" t="s">
        <v>3425</v>
      </c>
    </row>
    <row r="1143" spans="1:3" x14ac:dyDescent="0.3">
      <c r="A1143" s="397" t="s">
        <v>3424</v>
      </c>
      <c r="B1143" t="s">
        <v>3423</v>
      </c>
      <c r="C1143" t="s">
        <v>3422</v>
      </c>
    </row>
    <row r="1144" spans="1:3" x14ac:dyDescent="0.3">
      <c r="A1144" s="397" t="s">
        <v>3421</v>
      </c>
      <c r="B1144" t="s">
        <v>3420</v>
      </c>
      <c r="C1144" t="s">
        <v>3419</v>
      </c>
    </row>
    <row r="1145" spans="1:3" x14ac:dyDescent="0.3">
      <c r="A1145" s="397" t="s">
        <v>3418</v>
      </c>
      <c r="B1145" t="s">
        <v>3417</v>
      </c>
      <c r="C1145" t="s">
        <v>3416</v>
      </c>
    </row>
    <row r="1146" spans="1:3" x14ac:dyDescent="0.3">
      <c r="A1146" s="397" t="s">
        <v>3415</v>
      </c>
      <c r="B1146" t="s">
        <v>3414</v>
      </c>
      <c r="C1146" t="s">
        <v>3413</v>
      </c>
    </row>
    <row r="1147" spans="1:3" x14ac:dyDescent="0.3">
      <c r="A1147" s="397" t="s">
        <v>3412</v>
      </c>
      <c r="B1147" t="s">
        <v>3411</v>
      </c>
      <c r="C1147" t="s">
        <v>3410</v>
      </c>
    </row>
    <row r="1148" spans="1:3" x14ac:dyDescent="0.3">
      <c r="A1148" s="397" t="s">
        <v>3409</v>
      </c>
      <c r="B1148" t="s">
        <v>3408</v>
      </c>
      <c r="C1148" t="s">
        <v>3407</v>
      </c>
    </row>
    <row r="1149" spans="1:3" x14ac:dyDescent="0.3">
      <c r="A1149" s="397" t="s">
        <v>3406</v>
      </c>
      <c r="B1149" t="s">
        <v>3405</v>
      </c>
      <c r="C1149" t="s">
        <v>3404</v>
      </c>
    </row>
    <row r="1150" spans="1:3" x14ac:dyDescent="0.3">
      <c r="A1150" s="397" t="s">
        <v>3403</v>
      </c>
      <c r="B1150" t="s">
        <v>3402</v>
      </c>
      <c r="C1150" t="s">
        <v>3401</v>
      </c>
    </row>
    <row r="1151" spans="1:3" x14ac:dyDescent="0.3">
      <c r="A1151" s="397" t="s">
        <v>3400</v>
      </c>
      <c r="B1151" t="s">
        <v>3399</v>
      </c>
      <c r="C1151" t="s">
        <v>3398</v>
      </c>
    </row>
    <row r="1152" spans="1:3" x14ac:dyDescent="0.3">
      <c r="A1152" s="397" t="s">
        <v>3397</v>
      </c>
      <c r="B1152" t="s">
        <v>3396</v>
      </c>
      <c r="C1152" t="s">
        <v>3395</v>
      </c>
    </row>
    <row r="1153" spans="1:3" x14ac:dyDescent="0.3">
      <c r="A1153" s="397" t="s">
        <v>3394</v>
      </c>
      <c r="B1153" t="s">
        <v>3393</v>
      </c>
      <c r="C1153" t="s">
        <v>3392</v>
      </c>
    </row>
    <row r="1154" spans="1:3" x14ac:dyDescent="0.3">
      <c r="A1154" s="397" t="s">
        <v>3391</v>
      </c>
      <c r="B1154" t="s">
        <v>3390</v>
      </c>
      <c r="C1154" t="s">
        <v>3389</v>
      </c>
    </row>
    <row r="1155" spans="1:3" x14ac:dyDescent="0.3">
      <c r="A1155" s="397" t="s">
        <v>3388</v>
      </c>
      <c r="B1155" t="s">
        <v>3387</v>
      </c>
      <c r="C1155" t="s">
        <v>3386</v>
      </c>
    </row>
    <row r="1156" spans="1:3" x14ac:dyDescent="0.3">
      <c r="A1156" s="397" t="s">
        <v>3385</v>
      </c>
      <c r="B1156" t="s">
        <v>3384</v>
      </c>
      <c r="C1156" t="s">
        <v>3383</v>
      </c>
    </row>
    <row r="1157" spans="1:3" x14ac:dyDescent="0.3">
      <c r="A1157" s="397" t="s">
        <v>3382</v>
      </c>
      <c r="B1157" t="s">
        <v>3381</v>
      </c>
      <c r="C1157" t="s">
        <v>3380</v>
      </c>
    </row>
    <row r="1158" spans="1:3" x14ac:dyDescent="0.3">
      <c r="A1158" s="397" t="s">
        <v>3379</v>
      </c>
      <c r="B1158" t="s">
        <v>3378</v>
      </c>
      <c r="C1158" t="s">
        <v>3377</v>
      </c>
    </row>
    <row r="1159" spans="1:3" x14ac:dyDescent="0.3">
      <c r="A1159" s="397" t="s">
        <v>3376</v>
      </c>
      <c r="B1159" t="s">
        <v>3375</v>
      </c>
      <c r="C1159" t="s">
        <v>3374</v>
      </c>
    </row>
    <row r="1160" spans="1:3" x14ac:dyDescent="0.3">
      <c r="A1160" s="397" t="s">
        <v>3373</v>
      </c>
      <c r="B1160" t="s">
        <v>3372</v>
      </c>
      <c r="C1160" t="s">
        <v>3371</v>
      </c>
    </row>
    <row r="1161" spans="1:3" x14ac:dyDescent="0.3">
      <c r="A1161" s="397" t="s">
        <v>3370</v>
      </c>
      <c r="B1161" t="s">
        <v>3369</v>
      </c>
      <c r="C1161" t="s">
        <v>3368</v>
      </c>
    </row>
    <row r="1162" spans="1:3" x14ac:dyDescent="0.3">
      <c r="A1162" s="397" t="s">
        <v>3367</v>
      </c>
      <c r="B1162" t="s">
        <v>3366</v>
      </c>
      <c r="C1162" t="s">
        <v>3365</v>
      </c>
    </row>
    <row r="1163" spans="1:3" x14ac:dyDescent="0.3">
      <c r="A1163" s="397" t="s">
        <v>3364</v>
      </c>
      <c r="B1163" t="s">
        <v>3363</v>
      </c>
      <c r="C1163" t="s">
        <v>3362</v>
      </c>
    </row>
    <row r="1164" spans="1:3" x14ac:dyDescent="0.3">
      <c r="A1164" s="397" t="s">
        <v>3361</v>
      </c>
      <c r="B1164" t="s">
        <v>3360</v>
      </c>
      <c r="C1164" t="s">
        <v>3359</v>
      </c>
    </row>
    <row r="1165" spans="1:3" x14ac:dyDescent="0.3">
      <c r="A1165" s="397" t="s">
        <v>3358</v>
      </c>
      <c r="B1165" t="s">
        <v>3357</v>
      </c>
      <c r="C1165" t="s">
        <v>3356</v>
      </c>
    </row>
    <row r="1166" spans="1:3" x14ac:dyDescent="0.3">
      <c r="A1166" s="397" t="s">
        <v>3355</v>
      </c>
      <c r="B1166" t="s">
        <v>3354</v>
      </c>
      <c r="C1166" t="s">
        <v>3353</v>
      </c>
    </row>
    <row r="1167" spans="1:3" x14ac:dyDescent="0.3">
      <c r="A1167" s="397" t="s">
        <v>3352</v>
      </c>
      <c r="B1167" t="s">
        <v>3351</v>
      </c>
      <c r="C1167" t="s">
        <v>3350</v>
      </c>
    </row>
    <row r="1168" spans="1:3" x14ac:dyDescent="0.3">
      <c r="A1168" s="397" t="s">
        <v>3349</v>
      </c>
      <c r="B1168" t="s">
        <v>3348</v>
      </c>
      <c r="C1168" t="s">
        <v>3347</v>
      </c>
    </row>
    <row r="1169" spans="1:3" x14ac:dyDescent="0.3">
      <c r="A1169" s="397" t="s">
        <v>3346</v>
      </c>
      <c r="B1169" t="s">
        <v>3345</v>
      </c>
      <c r="C1169" t="s">
        <v>3344</v>
      </c>
    </row>
    <row r="1170" spans="1:3" x14ac:dyDescent="0.3">
      <c r="A1170" s="397" t="s">
        <v>3343</v>
      </c>
      <c r="B1170" t="s">
        <v>3342</v>
      </c>
      <c r="C1170" t="s">
        <v>3341</v>
      </c>
    </row>
    <row r="1171" spans="1:3" x14ac:dyDescent="0.3">
      <c r="A1171" s="397" t="s">
        <v>3340</v>
      </c>
      <c r="B1171" t="s">
        <v>3339</v>
      </c>
      <c r="C1171" t="s">
        <v>3338</v>
      </c>
    </row>
    <row r="1172" spans="1:3" x14ac:dyDescent="0.3">
      <c r="A1172" s="397" t="s">
        <v>3337</v>
      </c>
      <c r="B1172" t="s">
        <v>3336</v>
      </c>
      <c r="C1172" t="s">
        <v>3335</v>
      </c>
    </row>
    <row r="1173" spans="1:3" x14ac:dyDescent="0.3">
      <c r="A1173" s="397" t="s">
        <v>3334</v>
      </c>
      <c r="B1173" t="s">
        <v>3333</v>
      </c>
      <c r="C1173" t="s">
        <v>3332</v>
      </c>
    </row>
    <row r="1174" spans="1:3" x14ac:dyDescent="0.3">
      <c r="A1174" s="397" t="s">
        <v>3331</v>
      </c>
      <c r="B1174" t="s">
        <v>3330</v>
      </c>
      <c r="C1174" t="s">
        <v>3329</v>
      </c>
    </row>
    <row r="1175" spans="1:3" x14ac:dyDescent="0.3">
      <c r="A1175" s="397" t="s">
        <v>3328</v>
      </c>
      <c r="B1175" t="s">
        <v>3327</v>
      </c>
      <c r="C1175" t="s">
        <v>3326</v>
      </c>
    </row>
    <row r="1176" spans="1:3" x14ac:dyDescent="0.3">
      <c r="A1176" s="397" t="s">
        <v>3325</v>
      </c>
      <c r="B1176" t="s">
        <v>3324</v>
      </c>
      <c r="C1176" t="s">
        <v>3323</v>
      </c>
    </row>
    <row r="1177" spans="1:3" x14ac:dyDescent="0.3">
      <c r="A1177" s="397" t="s">
        <v>3322</v>
      </c>
      <c r="B1177" t="s">
        <v>3321</v>
      </c>
      <c r="C1177" t="s">
        <v>3320</v>
      </c>
    </row>
    <row r="1178" spans="1:3" x14ac:dyDescent="0.3">
      <c r="A1178" s="397" t="s">
        <v>3319</v>
      </c>
      <c r="B1178" t="s">
        <v>3318</v>
      </c>
      <c r="C1178" t="s">
        <v>3317</v>
      </c>
    </row>
    <row r="1179" spans="1:3" x14ac:dyDescent="0.3">
      <c r="A1179" s="397" t="s">
        <v>3316</v>
      </c>
      <c r="B1179" t="s">
        <v>3315</v>
      </c>
      <c r="C1179" t="s">
        <v>3314</v>
      </c>
    </row>
    <row r="1180" spans="1:3" x14ac:dyDescent="0.3">
      <c r="A1180" s="397" t="s">
        <v>3313</v>
      </c>
      <c r="B1180" t="s">
        <v>3312</v>
      </c>
      <c r="C1180" t="s">
        <v>3311</v>
      </c>
    </row>
    <row r="1181" spans="1:3" x14ac:dyDescent="0.3">
      <c r="A1181" s="397" t="s">
        <v>3310</v>
      </c>
      <c r="B1181" t="s">
        <v>3309</v>
      </c>
      <c r="C1181" t="s">
        <v>3308</v>
      </c>
    </row>
    <row r="1182" spans="1:3" x14ac:dyDescent="0.3">
      <c r="A1182" s="397" t="s">
        <v>3307</v>
      </c>
      <c r="B1182" t="s">
        <v>3306</v>
      </c>
      <c r="C1182" t="s">
        <v>3305</v>
      </c>
    </row>
    <row r="1183" spans="1:3" x14ac:dyDescent="0.3">
      <c r="A1183" s="397" t="s">
        <v>3304</v>
      </c>
      <c r="B1183" t="s">
        <v>3303</v>
      </c>
      <c r="C1183" t="s">
        <v>3302</v>
      </c>
    </row>
    <row r="1184" spans="1:3" x14ac:dyDescent="0.3">
      <c r="A1184" s="397" t="s">
        <v>3301</v>
      </c>
      <c r="B1184" t="s">
        <v>3300</v>
      </c>
      <c r="C1184" t="s">
        <v>3299</v>
      </c>
    </row>
    <row r="1185" spans="1:3" x14ac:dyDescent="0.3">
      <c r="A1185" s="397" t="s">
        <v>3298</v>
      </c>
      <c r="B1185" t="s">
        <v>3297</v>
      </c>
      <c r="C1185" t="s">
        <v>3296</v>
      </c>
    </row>
    <row r="1186" spans="1:3" x14ac:dyDescent="0.3">
      <c r="A1186" s="397" t="s">
        <v>3295</v>
      </c>
      <c r="B1186" t="s">
        <v>3294</v>
      </c>
      <c r="C1186" t="s">
        <v>3293</v>
      </c>
    </row>
    <row r="1187" spans="1:3" x14ac:dyDescent="0.3">
      <c r="A1187" s="397" t="s">
        <v>3292</v>
      </c>
      <c r="B1187" t="s">
        <v>3291</v>
      </c>
      <c r="C1187" t="s">
        <v>3290</v>
      </c>
    </row>
    <row r="1188" spans="1:3" x14ac:dyDescent="0.3">
      <c r="A1188" s="397" t="s">
        <v>3289</v>
      </c>
      <c r="B1188" t="s">
        <v>3288</v>
      </c>
      <c r="C1188" t="s">
        <v>3287</v>
      </c>
    </row>
    <row r="1189" spans="1:3" x14ac:dyDescent="0.3">
      <c r="A1189" s="397" t="s">
        <v>3286</v>
      </c>
      <c r="B1189" t="s">
        <v>3285</v>
      </c>
      <c r="C1189" t="s">
        <v>3284</v>
      </c>
    </row>
    <row r="1190" spans="1:3" x14ac:dyDescent="0.3">
      <c r="A1190" s="397" t="s">
        <v>3283</v>
      </c>
      <c r="B1190" t="s">
        <v>3282</v>
      </c>
      <c r="C1190" t="s">
        <v>3281</v>
      </c>
    </row>
    <row r="1191" spans="1:3" x14ac:dyDescent="0.3">
      <c r="A1191" s="397" t="s">
        <v>3280</v>
      </c>
      <c r="B1191" t="s">
        <v>3279</v>
      </c>
      <c r="C1191" t="s">
        <v>3278</v>
      </c>
    </row>
    <row r="1192" spans="1:3" x14ac:dyDescent="0.3">
      <c r="A1192" s="397" t="s">
        <v>3277</v>
      </c>
      <c r="B1192" t="s">
        <v>3276</v>
      </c>
      <c r="C1192" t="s">
        <v>3275</v>
      </c>
    </row>
    <row r="1193" spans="1:3" x14ac:dyDescent="0.3">
      <c r="A1193" s="397" t="s">
        <v>3274</v>
      </c>
      <c r="B1193" t="s">
        <v>3273</v>
      </c>
      <c r="C1193" t="s">
        <v>3272</v>
      </c>
    </row>
    <row r="1194" spans="1:3" x14ac:dyDescent="0.3">
      <c r="A1194" s="397" t="s">
        <v>3271</v>
      </c>
      <c r="B1194" t="s">
        <v>3270</v>
      </c>
      <c r="C1194" t="s">
        <v>3269</v>
      </c>
    </row>
    <row r="1195" spans="1:3" x14ac:dyDescent="0.3">
      <c r="A1195" s="397" t="s">
        <v>3268</v>
      </c>
      <c r="B1195" t="s">
        <v>3267</v>
      </c>
      <c r="C1195" t="s">
        <v>3266</v>
      </c>
    </row>
    <row r="1196" spans="1:3" x14ac:dyDescent="0.3">
      <c r="A1196" s="397" t="s">
        <v>3265</v>
      </c>
      <c r="B1196" t="s">
        <v>3264</v>
      </c>
      <c r="C1196" t="s">
        <v>3263</v>
      </c>
    </row>
    <row r="1197" spans="1:3" x14ac:dyDescent="0.3">
      <c r="A1197" s="397" t="s">
        <v>3262</v>
      </c>
      <c r="B1197" t="s">
        <v>3261</v>
      </c>
      <c r="C1197" t="s">
        <v>3260</v>
      </c>
    </row>
    <row r="1198" spans="1:3" x14ac:dyDescent="0.3">
      <c r="A1198" s="397" t="s">
        <v>3259</v>
      </c>
      <c r="B1198" t="s">
        <v>3258</v>
      </c>
      <c r="C1198" t="s">
        <v>3257</v>
      </c>
    </row>
    <row r="1199" spans="1:3" x14ac:dyDescent="0.3">
      <c r="A1199" s="397" t="s">
        <v>3256</v>
      </c>
      <c r="B1199" t="s">
        <v>3255</v>
      </c>
      <c r="C1199" t="s">
        <v>3254</v>
      </c>
    </row>
    <row r="1200" spans="1:3" x14ac:dyDescent="0.3">
      <c r="A1200" s="397" t="s">
        <v>3253</v>
      </c>
      <c r="B1200" t="s">
        <v>3252</v>
      </c>
      <c r="C1200" t="s">
        <v>3251</v>
      </c>
    </row>
    <row r="1201" spans="1:3" x14ac:dyDescent="0.3">
      <c r="A1201" s="397" t="s">
        <v>3250</v>
      </c>
      <c r="B1201" t="s">
        <v>3249</v>
      </c>
      <c r="C1201" t="s">
        <v>3248</v>
      </c>
    </row>
    <row r="1202" spans="1:3" x14ac:dyDescent="0.3">
      <c r="A1202" s="397" t="s">
        <v>3247</v>
      </c>
      <c r="B1202" t="s">
        <v>3246</v>
      </c>
      <c r="C1202" t="s">
        <v>3245</v>
      </c>
    </row>
    <row r="1203" spans="1:3" x14ac:dyDescent="0.3">
      <c r="A1203" s="397" t="s">
        <v>3244</v>
      </c>
      <c r="B1203" t="s">
        <v>3243</v>
      </c>
      <c r="C1203" t="s">
        <v>3242</v>
      </c>
    </row>
    <row r="1204" spans="1:3" x14ac:dyDescent="0.3">
      <c r="A1204" s="397" t="s">
        <v>3241</v>
      </c>
      <c r="B1204" t="s">
        <v>3240</v>
      </c>
      <c r="C1204" t="s">
        <v>3239</v>
      </c>
    </row>
    <row r="1205" spans="1:3" x14ac:dyDescent="0.3">
      <c r="A1205" s="397" t="s">
        <v>3238</v>
      </c>
      <c r="B1205" t="s">
        <v>3237</v>
      </c>
      <c r="C1205" t="s">
        <v>3236</v>
      </c>
    </row>
    <row r="1206" spans="1:3" x14ac:dyDescent="0.3">
      <c r="A1206" s="397" t="s">
        <v>3235</v>
      </c>
      <c r="B1206" t="s">
        <v>3234</v>
      </c>
      <c r="C1206" t="s">
        <v>3233</v>
      </c>
    </row>
    <row r="1207" spans="1:3" x14ac:dyDescent="0.3">
      <c r="A1207" s="397" t="s">
        <v>3232</v>
      </c>
      <c r="B1207" t="s">
        <v>3231</v>
      </c>
      <c r="C1207" t="s">
        <v>3230</v>
      </c>
    </row>
    <row r="1208" spans="1:3" x14ac:dyDescent="0.3">
      <c r="A1208" s="397" t="s">
        <v>3229</v>
      </c>
      <c r="B1208" t="s">
        <v>3228</v>
      </c>
      <c r="C1208" t="s">
        <v>3227</v>
      </c>
    </row>
    <row r="1209" spans="1:3" x14ac:dyDescent="0.3">
      <c r="A1209" s="397" t="s">
        <v>3226</v>
      </c>
      <c r="B1209" t="s">
        <v>3225</v>
      </c>
      <c r="C1209" t="s">
        <v>3224</v>
      </c>
    </row>
    <row r="1210" spans="1:3" x14ac:dyDescent="0.3">
      <c r="A1210" s="397" t="s">
        <v>3223</v>
      </c>
      <c r="B1210" t="s">
        <v>3222</v>
      </c>
      <c r="C1210" t="s">
        <v>3221</v>
      </c>
    </row>
    <row r="1211" spans="1:3" x14ac:dyDescent="0.3">
      <c r="A1211" s="397" t="s">
        <v>3220</v>
      </c>
      <c r="B1211" t="s">
        <v>3219</v>
      </c>
      <c r="C1211" t="s">
        <v>3218</v>
      </c>
    </row>
    <row r="1212" spans="1:3" x14ac:dyDescent="0.3">
      <c r="A1212" s="397" t="s">
        <v>3217</v>
      </c>
      <c r="B1212" t="s">
        <v>3216</v>
      </c>
      <c r="C1212" t="s">
        <v>3215</v>
      </c>
    </row>
    <row r="1213" spans="1:3" x14ac:dyDescent="0.3">
      <c r="A1213" s="397" t="s">
        <v>3214</v>
      </c>
      <c r="B1213" t="s">
        <v>3213</v>
      </c>
      <c r="C1213" t="s">
        <v>3212</v>
      </c>
    </row>
    <row r="1214" spans="1:3" x14ac:dyDescent="0.3">
      <c r="A1214" s="397" t="s">
        <v>3211</v>
      </c>
      <c r="B1214" t="s">
        <v>3210</v>
      </c>
      <c r="C1214" t="s">
        <v>3209</v>
      </c>
    </row>
    <row r="1215" spans="1:3" x14ac:dyDescent="0.3">
      <c r="A1215" s="397" t="s">
        <v>3208</v>
      </c>
      <c r="B1215" t="s">
        <v>3207</v>
      </c>
      <c r="C1215" t="s">
        <v>3206</v>
      </c>
    </row>
    <row r="1216" spans="1:3" x14ac:dyDescent="0.3">
      <c r="A1216" s="397" t="s">
        <v>3205</v>
      </c>
      <c r="B1216" t="s">
        <v>3204</v>
      </c>
      <c r="C1216" t="s">
        <v>3203</v>
      </c>
    </row>
    <row r="1217" spans="1:3" x14ac:dyDescent="0.3">
      <c r="A1217" s="397" t="s">
        <v>3202</v>
      </c>
      <c r="B1217" t="s">
        <v>3201</v>
      </c>
      <c r="C1217" t="s">
        <v>3200</v>
      </c>
    </row>
    <row r="1218" spans="1:3" x14ac:dyDescent="0.3">
      <c r="A1218" s="397" t="s">
        <v>3199</v>
      </c>
      <c r="B1218" t="s">
        <v>3198</v>
      </c>
      <c r="C1218" t="s">
        <v>3197</v>
      </c>
    </row>
    <row r="1219" spans="1:3" x14ac:dyDescent="0.3">
      <c r="A1219" s="397" t="s">
        <v>3196</v>
      </c>
      <c r="B1219" t="s">
        <v>3195</v>
      </c>
      <c r="C1219" t="s">
        <v>3194</v>
      </c>
    </row>
    <row r="1220" spans="1:3" x14ac:dyDescent="0.3">
      <c r="A1220" s="397" t="s">
        <v>3193</v>
      </c>
      <c r="B1220" t="s">
        <v>3192</v>
      </c>
      <c r="C1220" t="s">
        <v>3191</v>
      </c>
    </row>
    <row r="1221" spans="1:3" x14ac:dyDescent="0.3">
      <c r="A1221" s="397" t="s">
        <v>3190</v>
      </c>
      <c r="B1221" t="s">
        <v>3189</v>
      </c>
      <c r="C1221" t="s">
        <v>3188</v>
      </c>
    </row>
    <row r="1222" spans="1:3" x14ac:dyDescent="0.3">
      <c r="A1222" s="397" t="s">
        <v>3187</v>
      </c>
      <c r="B1222" t="s">
        <v>3186</v>
      </c>
      <c r="C1222" t="s">
        <v>3185</v>
      </c>
    </row>
    <row r="1223" spans="1:3" x14ac:dyDescent="0.3">
      <c r="A1223" s="397" t="s">
        <v>3184</v>
      </c>
      <c r="B1223" t="s">
        <v>3183</v>
      </c>
      <c r="C1223" t="s">
        <v>3182</v>
      </c>
    </row>
    <row r="1224" spans="1:3" x14ac:dyDescent="0.3">
      <c r="A1224" s="397" t="s">
        <v>3181</v>
      </c>
      <c r="B1224" t="s">
        <v>3180</v>
      </c>
      <c r="C1224" t="s">
        <v>3179</v>
      </c>
    </row>
    <row r="1225" spans="1:3" x14ac:dyDescent="0.3">
      <c r="A1225" s="397" t="s">
        <v>3178</v>
      </c>
      <c r="B1225" t="s">
        <v>3177</v>
      </c>
      <c r="C1225" t="s">
        <v>3176</v>
      </c>
    </row>
    <row r="1226" spans="1:3" x14ac:dyDescent="0.3">
      <c r="A1226" s="397" t="s">
        <v>3175</v>
      </c>
      <c r="B1226" t="s">
        <v>3174</v>
      </c>
      <c r="C1226" t="s">
        <v>3173</v>
      </c>
    </row>
    <row r="1227" spans="1:3" x14ac:dyDescent="0.3">
      <c r="A1227" s="397" t="s">
        <v>3172</v>
      </c>
      <c r="B1227" t="s">
        <v>3171</v>
      </c>
      <c r="C1227" t="s">
        <v>3170</v>
      </c>
    </row>
    <row r="1228" spans="1:3" x14ac:dyDescent="0.3">
      <c r="A1228" s="397" t="s">
        <v>3169</v>
      </c>
      <c r="B1228" t="s">
        <v>3168</v>
      </c>
      <c r="C1228" t="s">
        <v>3167</v>
      </c>
    </row>
    <row r="1229" spans="1:3" x14ac:dyDescent="0.3">
      <c r="A1229" s="397" t="s">
        <v>3166</v>
      </c>
      <c r="B1229" t="s">
        <v>3165</v>
      </c>
      <c r="C1229" t="s">
        <v>3164</v>
      </c>
    </row>
    <row r="1230" spans="1:3" x14ac:dyDescent="0.3">
      <c r="A1230" s="397" t="s">
        <v>3163</v>
      </c>
      <c r="B1230" t="s">
        <v>3162</v>
      </c>
      <c r="C1230" t="s">
        <v>3161</v>
      </c>
    </row>
    <row r="1231" spans="1:3" x14ac:dyDescent="0.3">
      <c r="A1231" s="397" t="s">
        <v>3160</v>
      </c>
      <c r="B1231" t="s">
        <v>3159</v>
      </c>
      <c r="C1231" t="s">
        <v>3158</v>
      </c>
    </row>
    <row r="1232" spans="1:3" x14ac:dyDescent="0.3">
      <c r="A1232" s="397" t="s">
        <v>3157</v>
      </c>
      <c r="B1232" t="s">
        <v>3156</v>
      </c>
      <c r="C1232" t="s">
        <v>3155</v>
      </c>
    </row>
    <row r="1233" spans="1:3" x14ac:dyDescent="0.3">
      <c r="A1233" s="397" t="s">
        <v>3154</v>
      </c>
      <c r="B1233" t="s">
        <v>3153</v>
      </c>
      <c r="C1233" t="s">
        <v>3152</v>
      </c>
    </row>
    <row r="1234" spans="1:3" x14ac:dyDescent="0.3">
      <c r="A1234" s="397" t="s">
        <v>3151</v>
      </c>
      <c r="B1234" t="s">
        <v>3150</v>
      </c>
      <c r="C1234" t="s">
        <v>3149</v>
      </c>
    </row>
    <row r="1235" spans="1:3" x14ac:dyDescent="0.3">
      <c r="A1235" s="397" t="s">
        <v>3148</v>
      </c>
      <c r="B1235" t="s">
        <v>3147</v>
      </c>
      <c r="C1235" t="s">
        <v>3146</v>
      </c>
    </row>
    <row r="1236" spans="1:3" x14ac:dyDescent="0.3">
      <c r="A1236" s="397" t="s">
        <v>3145</v>
      </c>
      <c r="B1236" t="s">
        <v>3144</v>
      </c>
      <c r="C1236" t="s">
        <v>3143</v>
      </c>
    </row>
    <row r="1237" spans="1:3" x14ac:dyDescent="0.3">
      <c r="A1237" s="397" t="s">
        <v>3142</v>
      </c>
      <c r="B1237" t="s">
        <v>3141</v>
      </c>
      <c r="C1237" t="s">
        <v>3140</v>
      </c>
    </row>
    <row r="1238" spans="1:3" x14ac:dyDescent="0.3">
      <c r="A1238" s="397" t="s">
        <v>3139</v>
      </c>
      <c r="B1238" t="s">
        <v>3138</v>
      </c>
      <c r="C1238" t="s">
        <v>3137</v>
      </c>
    </row>
    <row r="1239" spans="1:3" x14ac:dyDescent="0.3">
      <c r="A1239" s="397" t="s">
        <v>3136</v>
      </c>
      <c r="B1239" t="s">
        <v>3135</v>
      </c>
      <c r="C1239" t="s">
        <v>3134</v>
      </c>
    </row>
    <row r="1240" spans="1:3" x14ac:dyDescent="0.3">
      <c r="A1240" s="397" t="s">
        <v>3133</v>
      </c>
      <c r="B1240" t="s">
        <v>3132</v>
      </c>
      <c r="C1240" t="s">
        <v>3131</v>
      </c>
    </row>
    <row r="1241" spans="1:3" x14ac:dyDescent="0.3">
      <c r="A1241" s="397" t="s">
        <v>3130</v>
      </c>
      <c r="B1241" t="s">
        <v>3129</v>
      </c>
      <c r="C1241" t="s">
        <v>3128</v>
      </c>
    </row>
    <row r="1242" spans="1:3" x14ac:dyDescent="0.3">
      <c r="A1242" s="397" t="s">
        <v>3127</v>
      </c>
      <c r="B1242" t="s">
        <v>3126</v>
      </c>
      <c r="C1242" t="s">
        <v>3125</v>
      </c>
    </row>
    <row r="1243" spans="1:3" x14ac:dyDescent="0.3">
      <c r="A1243" s="397" t="s">
        <v>3124</v>
      </c>
      <c r="B1243" t="s">
        <v>3123</v>
      </c>
      <c r="C1243" t="s">
        <v>3122</v>
      </c>
    </row>
    <row r="1244" spans="1:3" x14ac:dyDescent="0.3">
      <c r="A1244" s="397" t="s">
        <v>3121</v>
      </c>
      <c r="B1244" t="s">
        <v>3120</v>
      </c>
      <c r="C1244" t="s">
        <v>3119</v>
      </c>
    </row>
    <row r="1245" spans="1:3" x14ac:dyDescent="0.3">
      <c r="A1245" s="397" t="s">
        <v>3118</v>
      </c>
      <c r="B1245" t="s">
        <v>3117</v>
      </c>
      <c r="C1245" t="s">
        <v>3116</v>
      </c>
    </row>
    <row r="1246" spans="1:3" x14ac:dyDescent="0.3">
      <c r="A1246" s="397" t="s">
        <v>3115</v>
      </c>
      <c r="B1246" t="s">
        <v>3114</v>
      </c>
      <c r="C1246" t="s">
        <v>3113</v>
      </c>
    </row>
    <row r="1247" spans="1:3" x14ac:dyDescent="0.3">
      <c r="A1247" s="397" t="s">
        <v>3112</v>
      </c>
      <c r="B1247" t="s">
        <v>3111</v>
      </c>
      <c r="C1247" t="s">
        <v>3110</v>
      </c>
    </row>
    <row r="1248" spans="1:3" x14ac:dyDescent="0.3">
      <c r="A1248" s="397" t="s">
        <v>3109</v>
      </c>
      <c r="B1248" t="s">
        <v>3108</v>
      </c>
      <c r="C1248" t="s">
        <v>3107</v>
      </c>
    </row>
    <row r="1249" spans="1:3" x14ac:dyDescent="0.3">
      <c r="A1249" s="397" t="s">
        <v>3106</v>
      </c>
      <c r="B1249" t="s">
        <v>3105</v>
      </c>
      <c r="C1249" t="s">
        <v>3104</v>
      </c>
    </row>
    <row r="1250" spans="1:3" x14ac:dyDescent="0.3">
      <c r="A1250" s="397" t="s">
        <v>3103</v>
      </c>
      <c r="B1250" t="s">
        <v>3102</v>
      </c>
      <c r="C1250" t="s">
        <v>3101</v>
      </c>
    </row>
    <row r="1251" spans="1:3" x14ac:dyDescent="0.3">
      <c r="A1251" s="397" t="s">
        <v>3100</v>
      </c>
      <c r="B1251" t="s">
        <v>3099</v>
      </c>
      <c r="C1251" t="s">
        <v>3098</v>
      </c>
    </row>
    <row r="1252" spans="1:3" x14ac:dyDescent="0.3">
      <c r="A1252" s="397" t="s">
        <v>3097</v>
      </c>
      <c r="B1252" t="s">
        <v>3096</v>
      </c>
      <c r="C1252" t="s">
        <v>3095</v>
      </c>
    </row>
    <row r="1253" spans="1:3" x14ac:dyDescent="0.3">
      <c r="A1253" s="397" t="s">
        <v>3094</v>
      </c>
      <c r="B1253" t="s">
        <v>3093</v>
      </c>
      <c r="C1253" t="s">
        <v>3092</v>
      </c>
    </row>
    <row r="1254" spans="1:3" x14ac:dyDescent="0.3">
      <c r="A1254" s="397" t="s">
        <v>3091</v>
      </c>
      <c r="B1254" t="s">
        <v>3090</v>
      </c>
      <c r="C1254" t="s">
        <v>3089</v>
      </c>
    </row>
    <row r="1255" spans="1:3" x14ac:dyDescent="0.3">
      <c r="A1255" s="397" t="s">
        <v>3088</v>
      </c>
      <c r="B1255" t="s">
        <v>3087</v>
      </c>
      <c r="C1255" t="s">
        <v>3086</v>
      </c>
    </row>
    <row r="1256" spans="1:3" x14ac:dyDescent="0.3">
      <c r="A1256" s="397" t="s">
        <v>3085</v>
      </c>
      <c r="B1256" t="s">
        <v>3084</v>
      </c>
      <c r="C1256" t="s">
        <v>3083</v>
      </c>
    </row>
    <row r="1257" spans="1:3" x14ac:dyDescent="0.3">
      <c r="A1257" s="397" t="s">
        <v>3082</v>
      </c>
      <c r="B1257" t="s">
        <v>3081</v>
      </c>
      <c r="C1257" t="s">
        <v>3080</v>
      </c>
    </row>
    <row r="1258" spans="1:3" x14ac:dyDescent="0.3">
      <c r="A1258" s="397" t="s">
        <v>3079</v>
      </c>
      <c r="B1258" t="s">
        <v>3078</v>
      </c>
      <c r="C1258" t="s">
        <v>3077</v>
      </c>
    </row>
    <row r="1259" spans="1:3" x14ac:dyDescent="0.3">
      <c r="A1259" s="397" t="s">
        <v>3076</v>
      </c>
      <c r="B1259" t="s">
        <v>3075</v>
      </c>
      <c r="C1259" t="s">
        <v>3074</v>
      </c>
    </row>
    <row r="1260" spans="1:3" x14ac:dyDescent="0.3">
      <c r="A1260" s="397" t="s">
        <v>3073</v>
      </c>
      <c r="B1260" t="s">
        <v>3072</v>
      </c>
      <c r="C1260" t="s">
        <v>3071</v>
      </c>
    </row>
    <row r="1261" spans="1:3" x14ac:dyDescent="0.3">
      <c r="A1261" s="397" t="s">
        <v>3070</v>
      </c>
      <c r="B1261" t="s">
        <v>3069</v>
      </c>
      <c r="C1261" t="s">
        <v>3068</v>
      </c>
    </row>
    <row r="1262" spans="1:3" x14ac:dyDescent="0.3">
      <c r="A1262" s="397" t="s">
        <v>3067</v>
      </c>
      <c r="B1262" t="s">
        <v>3066</v>
      </c>
      <c r="C1262" t="s">
        <v>3065</v>
      </c>
    </row>
    <row r="1263" spans="1:3" x14ac:dyDescent="0.3">
      <c r="A1263" s="397" t="s">
        <v>3064</v>
      </c>
      <c r="B1263" t="s">
        <v>3063</v>
      </c>
      <c r="C1263" t="s">
        <v>3062</v>
      </c>
    </row>
    <row r="1264" spans="1:3" x14ac:dyDescent="0.3">
      <c r="A1264" s="397" t="s">
        <v>3061</v>
      </c>
      <c r="B1264" t="s">
        <v>3060</v>
      </c>
      <c r="C1264" t="s">
        <v>3059</v>
      </c>
    </row>
    <row r="1265" spans="1:3" x14ac:dyDescent="0.3">
      <c r="A1265" s="397" t="s">
        <v>3058</v>
      </c>
      <c r="B1265" t="s">
        <v>3057</v>
      </c>
      <c r="C1265" t="s">
        <v>3056</v>
      </c>
    </row>
    <row r="1266" spans="1:3" x14ac:dyDescent="0.3">
      <c r="A1266" s="397" t="s">
        <v>3055</v>
      </c>
      <c r="B1266" t="s">
        <v>3054</v>
      </c>
      <c r="C1266" t="s">
        <v>3053</v>
      </c>
    </row>
    <row r="1267" spans="1:3" x14ac:dyDescent="0.3">
      <c r="A1267" s="397" t="s">
        <v>3052</v>
      </c>
      <c r="B1267" t="s">
        <v>3051</v>
      </c>
      <c r="C1267" t="s">
        <v>3050</v>
      </c>
    </row>
    <row r="1268" spans="1:3" x14ac:dyDescent="0.3">
      <c r="A1268" s="397" t="s">
        <v>3049</v>
      </c>
      <c r="B1268" t="s">
        <v>3048</v>
      </c>
      <c r="C1268" t="s">
        <v>3047</v>
      </c>
    </row>
    <row r="1269" spans="1:3" x14ac:dyDescent="0.3">
      <c r="A1269" s="397" t="s">
        <v>3046</v>
      </c>
      <c r="B1269" t="s">
        <v>3045</v>
      </c>
      <c r="C1269" t="s">
        <v>3044</v>
      </c>
    </row>
    <row r="1270" spans="1:3" x14ac:dyDescent="0.3">
      <c r="A1270" s="397" t="s">
        <v>3043</v>
      </c>
      <c r="B1270" t="s">
        <v>3042</v>
      </c>
      <c r="C1270" t="s">
        <v>3041</v>
      </c>
    </row>
    <row r="1271" spans="1:3" x14ac:dyDescent="0.3">
      <c r="A1271" s="397" t="s">
        <v>3040</v>
      </c>
      <c r="B1271" t="s">
        <v>3039</v>
      </c>
      <c r="C1271" t="s">
        <v>3038</v>
      </c>
    </row>
    <row r="1272" spans="1:3" x14ac:dyDescent="0.3">
      <c r="A1272" s="397" t="s">
        <v>3037</v>
      </c>
      <c r="B1272" t="s">
        <v>3036</v>
      </c>
      <c r="C1272" t="s">
        <v>3035</v>
      </c>
    </row>
    <row r="1273" spans="1:3" x14ac:dyDescent="0.3">
      <c r="A1273" s="397" t="s">
        <v>3034</v>
      </c>
      <c r="B1273" t="s">
        <v>3033</v>
      </c>
      <c r="C1273" t="s">
        <v>3032</v>
      </c>
    </row>
    <row r="1274" spans="1:3" x14ac:dyDescent="0.3">
      <c r="A1274" s="397" t="s">
        <v>3031</v>
      </c>
      <c r="B1274" t="s">
        <v>3030</v>
      </c>
      <c r="C1274" t="s">
        <v>3029</v>
      </c>
    </row>
    <row r="1275" spans="1:3" x14ac:dyDescent="0.3">
      <c r="A1275" s="397" t="s">
        <v>3028</v>
      </c>
      <c r="B1275" t="s">
        <v>3027</v>
      </c>
      <c r="C1275" t="s">
        <v>3026</v>
      </c>
    </row>
    <row r="1276" spans="1:3" x14ac:dyDescent="0.3">
      <c r="A1276" s="397" t="s">
        <v>3025</v>
      </c>
      <c r="B1276" t="s">
        <v>3024</v>
      </c>
      <c r="C1276" t="s">
        <v>3023</v>
      </c>
    </row>
    <row r="1277" spans="1:3" x14ac:dyDescent="0.3">
      <c r="A1277" s="397" t="s">
        <v>3022</v>
      </c>
      <c r="B1277" t="s">
        <v>3021</v>
      </c>
      <c r="C1277" t="s">
        <v>3020</v>
      </c>
    </row>
    <row r="1278" spans="1:3" x14ac:dyDescent="0.3">
      <c r="A1278" s="397" t="s">
        <v>3019</v>
      </c>
      <c r="B1278" t="s">
        <v>3018</v>
      </c>
      <c r="C1278" t="s">
        <v>3017</v>
      </c>
    </row>
    <row r="1279" spans="1:3" x14ac:dyDescent="0.3">
      <c r="A1279" s="397" t="s">
        <v>3016</v>
      </c>
      <c r="B1279" t="s">
        <v>3015</v>
      </c>
      <c r="C1279" t="s">
        <v>3014</v>
      </c>
    </row>
    <row r="1280" spans="1:3" x14ac:dyDescent="0.3">
      <c r="A1280" s="397" t="s">
        <v>3013</v>
      </c>
      <c r="B1280" t="s">
        <v>3012</v>
      </c>
      <c r="C1280" t="s">
        <v>3011</v>
      </c>
    </row>
    <row r="1281" spans="1:3" x14ac:dyDescent="0.3">
      <c r="A1281" s="397" t="s">
        <v>3010</v>
      </c>
      <c r="B1281" t="s">
        <v>3009</v>
      </c>
      <c r="C1281" t="s">
        <v>3008</v>
      </c>
    </row>
    <row r="1282" spans="1:3" x14ac:dyDescent="0.3">
      <c r="A1282" s="397" t="s">
        <v>3007</v>
      </c>
      <c r="B1282" t="s">
        <v>3006</v>
      </c>
      <c r="C1282" t="s">
        <v>3005</v>
      </c>
    </row>
    <row r="1283" spans="1:3" x14ac:dyDescent="0.3">
      <c r="A1283" s="397" t="s">
        <v>3004</v>
      </c>
      <c r="B1283" t="s">
        <v>3003</v>
      </c>
      <c r="C1283" t="s">
        <v>3002</v>
      </c>
    </row>
    <row r="1284" spans="1:3" x14ac:dyDescent="0.3">
      <c r="A1284" s="397" t="s">
        <v>3001</v>
      </c>
      <c r="B1284" t="s">
        <v>3000</v>
      </c>
      <c r="C1284" t="s">
        <v>2999</v>
      </c>
    </row>
    <row r="1285" spans="1:3" x14ac:dyDescent="0.3">
      <c r="A1285" s="397" t="s">
        <v>2998</v>
      </c>
      <c r="B1285" t="s">
        <v>2997</v>
      </c>
      <c r="C1285" t="s">
        <v>2996</v>
      </c>
    </row>
    <row r="1286" spans="1:3" x14ac:dyDescent="0.3">
      <c r="A1286" s="397" t="s">
        <v>2995</v>
      </c>
      <c r="B1286" t="s">
        <v>2994</v>
      </c>
      <c r="C1286" t="s">
        <v>2993</v>
      </c>
    </row>
    <row r="1287" spans="1:3" x14ac:dyDescent="0.3">
      <c r="A1287" s="397" t="s">
        <v>2992</v>
      </c>
      <c r="B1287" t="s">
        <v>2991</v>
      </c>
      <c r="C1287" t="s">
        <v>2990</v>
      </c>
    </row>
    <row r="1288" spans="1:3" x14ac:dyDescent="0.3">
      <c r="A1288" s="397" t="s">
        <v>2989</v>
      </c>
      <c r="B1288" t="s">
        <v>2988</v>
      </c>
      <c r="C1288" t="s">
        <v>2987</v>
      </c>
    </row>
    <row r="1289" spans="1:3" x14ac:dyDescent="0.3">
      <c r="A1289" s="397" t="s">
        <v>2986</v>
      </c>
      <c r="B1289" t="s">
        <v>2985</v>
      </c>
      <c r="C1289" t="s">
        <v>2984</v>
      </c>
    </row>
    <row r="1290" spans="1:3" x14ac:dyDescent="0.3">
      <c r="A1290" s="397" t="s">
        <v>2983</v>
      </c>
      <c r="B1290" t="s">
        <v>2982</v>
      </c>
      <c r="C1290" t="s">
        <v>2981</v>
      </c>
    </row>
    <row r="1291" spans="1:3" x14ac:dyDescent="0.3">
      <c r="A1291" s="397" t="s">
        <v>2980</v>
      </c>
      <c r="B1291" t="s">
        <v>2979</v>
      </c>
      <c r="C1291" t="s">
        <v>2978</v>
      </c>
    </row>
    <row r="1292" spans="1:3" x14ac:dyDescent="0.3">
      <c r="A1292" s="397" t="s">
        <v>2977</v>
      </c>
      <c r="B1292" t="s">
        <v>2976</v>
      </c>
      <c r="C1292" t="s">
        <v>2975</v>
      </c>
    </row>
    <row r="1293" spans="1:3" x14ac:dyDescent="0.3">
      <c r="A1293" s="397" t="s">
        <v>2974</v>
      </c>
      <c r="B1293" t="s">
        <v>2973</v>
      </c>
      <c r="C1293" t="s">
        <v>2972</v>
      </c>
    </row>
    <row r="1294" spans="1:3" x14ac:dyDescent="0.3">
      <c r="A1294" s="397" t="s">
        <v>2971</v>
      </c>
      <c r="B1294" t="s">
        <v>2970</v>
      </c>
      <c r="C1294" t="s">
        <v>2969</v>
      </c>
    </row>
    <row r="1295" spans="1:3" x14ac:dyDescent="0.3">
      <c r="A1295" s="397" t="s">
        <v>2968</v>
      </c>
      <c r="B1295" t="s">
        <v>2967</v>
      </c>
      <c r="C1295" t="s">
        <v>2966</v>
      </c>
    </row>
    <row r="1296" spans="1:3" x14ac:dyDescent="0.3">
      <c r="A1296" s="397" t="s">
        <v>2965</v>
      </c>
      <c r="B1296" t="s">
        <v>2964</v>
      </c>
      <c r="C1296" t="s">
        <v>2963</v>
      </c>
    </row>
    <row r="1297" spans="1:3" x14ac:dyDescent="0.3">
      <c r="A1297" s="397" t="s">
        <v>2962</v>
      </c>
      <c r="B1297" t="s">
        <v>2961</v>
      </c>
      <c r="C1297" t="s">
        <v>2960</v>
      </c>
    </row>
    <row r="1298" spans="1:3" x14ac:dyDescent="0.3">
      <c r="A1298" s="397" t="s">
        <v>2959</v>
      </c>
      <c r="B1298" t="s">
        <v>2958</v>
      </c>
      <c r="C1298" t="s">
        <v>2957</v>
      </c>
    </row>
    <row r="1299" spans="1:3" x14ac:dyDescent="0.3">
      <c r="A1299" s="397" t="s">
        <v>2956</v>
      </c>
      <c r="B1299" t="s">
        <v>2955</v>
      </c>
      <c r="C1299" t="s">
        <v>2954</v>
      </c>
    </row>
    <row r="1300" spans="1:3" x14ac:dyDescent="0.3">
      <c r="A1300" s="397" t="s">
        <v>2953</v>
      </c>
      <c r="B1300" t="s">
        <v>2952</v>
      </c>
      <c r="C1300" t="s">
        <v>2951</v>
      </c>
    </row>
    <row r="1301" spans="1:3" x14ac:dyDescent="0.3">
      <c r="A1301" s="397" t="s">
        <v>2950</v>
      </c>
      <c r="B1301" t="s">
        <v>2949</v>
      </c>
      <c r="C1301" t="s">
        <v>2948</v>
      </c>
    </row>
    <row r="1302" spans="1:3" x14ac:dyDescent="0.3">
      <c r="A1302" s="397" t="s">
        <v>2947</v>
      </c>
      <c r="B1302" t="s">
        <v>2946</v>
      </c>
      <c r="C1302" t="s">
        <v>2945</v>
      </c>
    </row>
    <row r="1303" spans="1:3" x14ac:dyDescent="0.3">
      <c r="A1303" s="397" t="s">
        <v>2944</v>
      </c>
      <c r="B1303" t="s">
        <v>2943</v>
      </c>
      <c r="C1303" t="s">
        <v>2942</v>
      </c>
    </row>
    <row r="1304" spans="1:3" x14ac:dyDescent="0.3">
      <c r="A1304" s="397" t="s">
        <v>2941</v>
      </c>
      <c r="B1304" t="s">
        <v>2940</v>
      </c>
      <c r="C1304" t="s">
        <v>2939</v>
      </c>
    </row>
    <row r="1305" spans="1:3" x14ac:dyDescent="0.3">
      <c r="A1305" s="397" t="s">
        <v>2938</v>
      </c>
      <c r="B1305" t="s">
        <v>2937</v>
      </c>
      <c r="C1305" t="s">
        <v>2936</v>
      </c>
    </row>
    <row r="1306" spans="1:3" x14ac:dyDescent="0.3">
      <c r="A1306" s="397" t="s">
        <v>2935</v>
      </c>
      <c r="B1306" t="s">
        <v>2934</v>
      </c>
      <c r="C1306" t="s">
        <v>2933</v>
      </c>
    </row>
    <row r="1307" spans="1:3" x14ac:dyDescent="0.3">
      <c r="A1307" s="397" t="s">
        <v>2932</v>
      </c>
      <c r="B1307" t="s">
        <v>2931</v>
      </c>
      <c r="C1307" t="s">
        <v>2930</v>
      </c>
    </row>
    <row r="1308" spans="1:3" x14ac:dyDescent="0.3">
      <c r="A1308" s="397" t="s">
        <v>2929</v>
      </c>
      <c r="B1308" t="s">
        <v>2928</v>
      </c>
      <c r="C1308" t="s">
        <v>2927</v>
      </c>
    </row>
    <row r="1309" spans="1:3" x14ac:dyDescent="0.3">
      <c r="A1309" s="397" t="s">
        <v>2926</v>
      </c>
      <c r="B1309" t="s">
        <v>2925</v>
      </c>
      <c r="C1309" t="s">
        <v>2924</v>
      </c>
    </row>
    <row r="1310" spans="1:3" x14ac:dyDescent="0.3">
      <c r="A1310" s="397" t="s">
        <v>2923</v>
      </c>
      <c r="B1310" t="s">
        <v>2922</v>
      </c>
      <c r="C1310" t="s">
        <v>2921</v>
      </c>
    </row>
    <row r="1311" spans="1:3" x14ac:dyDescent="0.3">
      <c r="A1311" s="397" t="s">
        <v>2920</v>
      </c>
      <c r="B1311" t="s">
        <v>2919</v>
      </c>
      <c r="C1311" t="s">
        <v>2918</v>
      </c>
    </row>
    <row r="1312" spans="1:3" x14ac:dyDescent="0.3">
      <c r="A1312" s="397" t="s">
        <v>2917</v>
      </c>
      <c r="B1312" t="s">
        <v>2916</v>
      </c>
      <c r="C1312" t="s">
        <v>2915</v>
      </c>
    </row>
    <row r="1313" spans="1:3" x14ac:dyDescent="0.3">
      <c r="A1313" s="397" t="s">
        <v>2914</v>
      </c>
      <c r="B1313" t="s">
        <v>2913</v>
      </c>
      <c r="C1313" t="s">
        <v>2912</v>
      </c>
    </row>
    <row r="1314" spans="1:3" x14ac:dyDescent="0.3">
      <c r="A1314" s="397" t="s">
        <v>2911</v>
      </c>
      <c r="B1314" t="s">
        <v>2910</v>
      </c>
      <c r="C1314" t="s">
        <v>2909</v>
      </c>
    </row>
    <row r="1315" spans="1:3" x14ac:dyDescent="0.3">
      <c r="A1315" s="397" t="s">
        <v>2908</v>
      </c>
      <c r="B1315" t="s">
        <v>2907</v>
      </c>
      <c r="C1315" t="s">
        <v>2906</v>
      </c>
    </row>
    <row r="1316" spans="1:3" x14ac:dyDescent="0.3">
      <c r="A1316" s="397" t="s">
        <v>2905</v>
      </c>
      <c r="B1316" t="s">
        <v>2904</v>
      </c>
      <c r="C1316" t="s">
        <v>2903</v>
      </c>
    </row>
    <row r="1317" spans="1:3" x14ac:dyDescent="0.3">
      <c r="A1317" s="397" t="s">
        <v>2902</v>
      </c>
      <c r="B1317" t="s">
        <v>2901</v>
      </c>
      <c r="C1317" t="s">
        <v>2900</v>
      </c>
    </row>
    <row r="1318" spans="1:3" x14ac:dyDescent="0.3">
      <c r="A1318" s="397" t="s">
        <v>2899</v>
      </c>
      <c r="B1318" t="s">
        <v>2898</v>
      </c>
      <c r="C1318" t="s">
        <v>2897</v>
      </c>
    </row>
    <row r="1319" spans="1:3" x14ac:dyDescent="0.3">
      <c r="A1319" s="397" t="s">
        <v>2896</v>
      </c>
      <c r="B1319" t="s">
        <v>2895</v>
      </c>
      <c r="C1319" t="s">
        <v>2894</v>
      </c>
    </row>
    <row r="1320" spans="1:3" x14ac:dyDescent="0.3">
      <c r="A1320" s="397" t="s">
        <v>2893</v>
      </c>
      <c r="B1320" t="s">
        <v>2892</v>
      </c>
      <c r="C1320" t="s">
        <v>2891</v>
      </c>
    </row>
    <row r="1321" spans="1:3" x14ac:dyDescent="0.3">
      <c r="A1321" s="397" t="s">
        <v>2890</v>
      </c>
      <c r="B1321" t="s">
        <v>2889</v>
      </c>
      <c r="C1321" t="s">
        <v>2888</v>
      </c>
    </row>
    <row r="1322" spans="1:3" x14ac:dyDescent="0.3">
      <c r="A1322" s="397" t="s">
        <v>2887</v>
      </c>
      <c r="B1322" t="s">
        <v>2886</v>
      </c>
      <c r="C1322" t="s">
        <v>2885</v>
      </c>
    </row>
    <row r="1323" spans="1:3" x14ac:dyDescent="0.3">
      <c r="A1323" s="397" t="s">
        <v>2884</v>
      </c>
      <c r="B1323" t="s">
        <v>2883</v>
      </c>
      <c r="C1323" t="s">
        <v>2882</v>
      </c>
    </row>
    <row r="1324" spans="1:3" x14ac:dyDescent="0.3">
      <c r="A1324" s="397" t="s">
        <v>2881</v>
      </c>
      <c r="B1324" t="s">
        <v>2880</v>
      </c>
      <c r="C1324" t="s">
        <v>2879</v>
      </c>
    </row>
    <row r="1325" spans="1:3" x14ac:dyDescent="0.3">
      <c r="A1325" s="397" t="s">
        <v>2878</v>
      </c>
      <c r="B1325" t="s">
        <v>2877</v>
      </c>
      <c r="C1325" t="s">
        <v>2876</v>
      </c>
    </row>
    <row r="1326" spans="1:3" x14ac:dyDescent="0.3">
      <c r="A1326" s="397" t="s">
        <v>2875</v>
      </c>
      <c r="B1326" t="s">
        <v>2874</v>
      </c>
      <c r="C1326" t="s">
        <v>2873</v>
      </c>
    </row>
    <row r="1327" spans="1:3" x14ac:dyDescent="0.3">
      <c r="A1327" s="397" t="s">
        <v>2872</v>
      </c>
      <c r="B1327" t="s">
        <v>2871</v>
      </c>
      <c r="C1327" t="s">
        <v>2870</v>
      </c>
    </row>
    <row r="1328" spans="1:3" x14ac:dyDescent="0.3">
      <c r="A1328" s="397" t="s">
        <v>2869</v>
      </c>
      <c r="B1328" t="s">
        <v>2868</v>
      </c>
      <c r="C1328" t="s">
        <v>2867</v>
      </c>
    </row>
    <row r="1329" spans="1:3" x14ac:dyDescent="0.3">
      <c r="A1329" s="397" t="s">
        <v>2866</v>
      </c>
      <c r="B1329" t="s">
        <v>2865</v>
      </c>
      <c r="C1329" t="s">
        <v>2864</v>
      </c>
    </row>
    <row r="1330" spans="1:3" x14ac:dyDescent="0.3">
      <c r="A1330" s="397" t="s">
        <v>2863</v>
      </c>
      <c r="B1330" t="s">
        <v>2862</v>
      </c>
      <c r="C1330" t="s">
        <v>2861</v>
      </c>
    </row>
    <row r="1331" spans="1:3" x14ac:dyDescent="0.3">
      <c r="A1331" s="397" t="s">
        <v>2860</v>
      </c>
      <c r="B1331" t="s">
        <v>2859</v>
      </c>
      <c r="C1331" t="s">
        <v>2858</v>
      </c>
    </row>
    <row r="1332" spans="1:3" x14ac:dyDescent="0.3">
      <c r="A1332" s="397" t="s">
        <v>2857</v>
      </c>
      <c r="B1332" t="s">
        <v>2856</v>
      </c>
      <c r="C1332" t="s">
        <v>2855</v>
      </c>
    </row>
    <row r="1333" spans="1:3" x14ac:dyDescent="0.3">
      <c r="A1333" s="397" t="s">
        <v>2854</v>
      </c>
      <c r="B1333" t="s">
        <v>2853</v>
      </c>
      <c r="C1333" t="s">
        <v>2852</v>
      </c>
    </row>
    <row r="1334" spans="1:3" x14ac:dyDescent="0.3">
      <c r="A1334" s="397" t="s">
        <v>2851</v>
      </c>
      <c r="B1334" t="s">
        <v>2850</v>
      </c>
      <c r="C1334" t="s">
        <v>2849</v>
      </c>
    </row>
    <row r="1335" spans="1:3" x14ac:dyDescent="0.3">
      <c r="A1335" s="397" t="s">
        <v>2848</v>
      </c>
      <c r="B1335" t="s">
        <v>2847</v>
      </c>
      <c r="C1335" t="s">
        <v>2846</v>
      </c>
    </row>
    <row r="1336" spans="1:3" x14ac:dyDescent="0.3">
      <c r="A1336" s="397" t="s">
        <v>2845</v>
      </c>
      <c r="B1336" t="s">
        <v>2844</v>
      </c>
      <c r="C1336" t="s">
        <v>2843</v>
      </c>
    </row>
    <row r="1337" spans="1:3" x14ac:dyDescent="0.3">
      <c r="A1337" s="397" t="s">
        <v>2842</v>
      </c>
      <c r="B1337" t="s">
        <v>2841</v>
      </c>
      <c r="C1337" t="s">
        <v>2840</v>
      </c>
    </row>
    <row r="1338" spans="1:3" x14ac:dyDescent="0.3">
      <c r="A1338" s="397" t="s">
        <v>2839</v>
      </c>
      <c r="B1338" t="s">
        <v>2838</v>
      </c>
      <c r="C1338" t="s">
        <v>2837</v>
      </c>
    </row>
    <row r="1339" spans="1:3" x14ac:dyDescent="0.3">
      <c r="A1339" s="397" t="s">
        <v>2836</v>
      </c>
      <c r="B1339" t="s">
        <v>2835</v>
      </c>
      <c r="C1339" t="s">
        <v>2834</v>
      </c>
    </row>
    <row r="1340" spans="1:3" x14ac:dyDescent="0.3">
      <c r="A1340" s="397" t="s">
        <v>2833</v>
      </c>
      <c r="B1340" t="s">
        <v>2832</v>
      </c>
      <c r="C1340" t="s">
        <v>2831</v>
      </c>
    </row>
    <row r="1341" spans="1:3" x14ac:dyDescent="0.3">
      <c r="A1341" s="397" t="s">
        <v>2830</v>
      </c>
      <c r="B1341" t="s">
        <v>2829</v>
      </c>
      <c r="C1341" t="s">
        <v>2828</v>
      </c>
    </row>
    <row r="1342" spans="1:3" x14ac:dyDescent="0.3">
      <c r="A1342" s="397" t="s">
        <v>2827</v>
      </c>
      <c r="B1342" t="s">
        <v>2826</v>
      </c>
      <c r="C1342" t="s">
        <v>2825</v>
      </c>
    </row>
    <row r="1343" spans="1:3" x14ac:dyDescent="0.3">
      <c r="A1343" s="397" t="s">
        <v>2824</v>
      </c>
      <c r="B1343" t="s">
        <v>2823</v>
      </c>
      <c r="C1343" t="s">
        <v>2822</v>
      </c>
    </row>
    <row r="1344" spans="1:3" x14ac:dyDescent="0.3">
      <c r="A1344" s="397" t="s">
        <v>2821</v>
      </c>
      <c r="B1344" t="s">
        <v>2820</v>
      </c>
      <c r="C1344" t="s">
        <v>2819</v>
      </c>
    </row>
    <row r="1345" spans="1:3" x14ac:dyDescent="0.3">
      <c r="A1345" s="397" t="s">
        <v>2818</v>
      </c>
      <c r="B1345" t="s">
        <v>2817</v>
      </c>
      <c r="C1345" t="s">
        <v>2816</v>
      </c>
    </row>
    <row r="1346" spans="1:3" x14ac:dyDescent="0.3">
      <c r="A1346" s="397" t="s">
        <v>2815</v>
      </c>
      <c r="B1346" t="s">
        <v>2814</v>
      </c>
      <c r="C1346" t="s">
        <v>2813</v>
      </c>
    </row>
    <row r="1347" spans="1:3" x14ac:dyDescent="0.3">
      <c r="A1347" s="397" t="s">
        <v>2812</v>
      </c>
      <c r="B1347" t="s">
        <v>2811</v>
      </c>
      <c r="C1347" t="s">
        <v>2810</v>
      </c>
    </row>
    <row r="1348" spans="1:3" x14ac:dyDescent="0.3">
      <c r="A1348" s="397" t="s">
        <v>2809</v>
      </c>
      <c r="B1348" t="s">
        <v>2808</v>
      </c>
      <c r="C1348" t="s">
        <v>2807</v>
      </c>
    </row>
    <row r="1349" spans="1:3" x14ac:dyDescent="0.3">
      <c r="A1349" s="397" t="s">
        <v>2806</v>
      </c>
      <c r="B1349" t="s">
        <v>2805</v>
      </c>
      <c r="C1349" t="s">
        <v>2804</v>
      </c>
    </row>
    <row r="1350" spans="1:3" x14ac:dyDescent="0.3">
      <c r="A1350" s="397" t="s">
        <v>2803</v>
      </c>
      <c r="B1350" t="s">
        <v>2802</v>
      </c>
      <c r="C1350" t="s">
        <v>2801</v>
      </c>
    </row>
    <row r="1351" spans="1:3" x14ac:dyDescent="0.3">
      <c r="A1351" s="397" t="s">
        <v>2800</v>
      </c>
      <c r="B1351" t="s">
        <v>2799</v>
      </c>
      <c r="C1351" t="s">
        <v>2798</v>
      </c>
    </row>
    <row r="1352" spans="1:3" x14ac:dyDescent="0.3">
      <c r="A1352" s="397" t="s">
        <v>2797</v>
      </c>
      <c r="B1352" t="s">
        <v>2796</v>
      </c>
      <c r="C1352" t="s">
        <v>2795</v>
      </c>
    </row>
    <row r="1353" spans="1:3" x14ac:dyDescent="0.3">
      <c r="A1353" s="397" t="s">
        <v>2794</v>
      </c>
      <c r="B1353" t="s">
        <v>2793</v>
      </c>
      <c r="C1353" t="s">
        <v>2792</v>
      </c>
    </row>
    <row r="1354" spans="1:3" x14ac:dyDescent="0.3">
      <c r="A1354" s="397" t="s">
        <v>2791</v>
      </c>
      <c r="B1354" t="s">
        <v>2790</v>
      </c>
      <c r="C1354" t="s">
        <v>2789</v>
      </c>
    </row>
    <row r="1355" spans="1:3" x14ac:dyDescent="0.3">
      <c r="A1355" s="397" t="s">
        <v>2788</v>
      </c>
      <c r="B1355" t="s">
        <v>2787</v>
      </c>
      <c r="C1355" t="s">
        <v>2786</v>
      </c>
    </row>
    <row r="1356" spans="1:3" x14ac:dyDescent="0.3">
      <c r="A1356" s="397" t="s">
        <v>2785</v>
      </c>
      <c r="B1356" t="s">
        <v>2784</v>
      </c>
      <c r="C1356" t="s">
        <v>2783</v>
      </c>
    </row>
    <row r="1357" spans="1:3" x14ac:dyDescent="0.3">
      <c r="A1357" s="397" t="s">
        <v>2782</v>
      </c>
      <c r="B1357" t="s">
        <v>2781</v>
      </c>
      <c r="C1357" t="s">
        <v>2780</v>
      </c>
    </row>
    <row r="1358" spans="1:3" x14ac:dyDescent="0.3">
      <c r="A1358" s="397" t="s">
        <v>2779</v>
      </c>
      <c r="B1358" t="s">
        <v>2778</v>
      </c>
      <c r="C1358" t="s">
        <v>2777</v>
      </c>
    </row>
    <row r="1359" spans="1:3" x14ac:dyDescent="0.3">
      <c r="A1359" s="397" t="s">
        <v>2776</v>
      </c>
      <c r="B1359" t="s">
        <v>2775</v>
      </c>
      <c r="C1359" t="s">
        <v>2774</v>
      </c>
    </row>
    <row r="1360" spans="1:3" x14ac:dyDescent="0.3">
      <c r="A1360" s="397" t="s">
        <v>2773</v>
      </c>
      <c r="B1360" t="s">
        <v>2772</v>
      </c>
      <c r="C1360" t="s">
        <v>2771</v>
      </c>
    </row>
    <row r="1361" spans="1:3" x14ac:dyDescent="0.3">
      <c r="A1361" s="397" t="s">
        <v>2770</v>
      </c>
      <c r="B1361" t="s">
        <v>2769</v>
      </c>
      <c r="C1361" t="s">
        <v>2768</v>
      </c>
    </row>
    <row r="1362" spans="1:3" x14ac:dyDescent="0.3">
      <c r="A1362" s="397" t="s">
        <v>2767</v>
      </c>
      <c r="B1362" t="s">
        <v>2766</v>
      </c>
      <c r="C1362" t="s">
        <v>2765</v>
      </c>
    </row>
    <row r="1363" spans="1:3" x14ac:dyDescent="0.3">
      <c r="A1363" s="397" t="s">
        <v>2764</v>
      </c>
      <c r="B1363" t="s">
        <v>2763</v>
      </c>
      <c r="C1363" t="s">
        <v>2762</v>
      </c>
    </row>
    <row r="1364" spans="1:3" x14ac:dyDescent="0.3">
      <c r="A1364" s="397" t="s">
        <v>2761</v>
      </c>
      <c r="B1364" t="s">
        <v>2760</v>
      </c>
      <c r="C1364" t="s">
        <v>2759</v>
      </c>
    </row>
    <row r="1365" spans="1:3" x14ac:dyDescent="0.3">
      <c r="A1365" s="397" t="s">
        <v>2758</v>
      </c>
      <c r="B1365" t="s">
        <v>2757</v>
      </c>
      <c r="C1365" t="s">
        <v>2756</v>
      </c>
    </row>
    <row r="1366" spans="1:3" x14ac:dyDescent="0.3">
      <c r="A1366" s="397" t="s">
        <v>2755</v>
      </c>
      <c r="B1366" t="s">
        <v>2754</v>
      </c>
      <c r="C1366" t="s">
        <v>2753</v>
      </c>
    </row>
    <row r="1367" spans="1:3" x14ac:dyDescent="0.3">
      <c r="A1367" s="397" t="s">
        <v>2752</v>
      </c>
      <c r="B1367" t="s">
        <v>2751</v>
      </c>
      <c r="C1367" t="s">
        <v>2750</v>
      </c>
    </row>
    <row r="1368" spans="1:3" x14ac:dyDescent="0.3">
      <c r="A1368" s="397" t="s">
        <v>2749</v>
      </c>
      <c r="B1368" t="s">
        <v>2748</v>
      </c>
      <c r="C1368" t="s">
        <v>2747</v>
      </c>
    </row>
    <row r="1369" spans="1:3" x14ac:dyDescent="0.3">
      <c r="A1369" s="397" t="s">
        <v>2746</v>
      </c>
      <c r="B1369" t="s">
        <v>2745</v>
      </c>
      <c r="C1369" t="s">
        <v>2744</v>
      </c>
    </row>
    <row r="1370" spans="1:3" x14ac:dyDescent="0.3">
      <c r="A1370" s="397" t="s">
        <v>2743</v>
      </c>
      <c r="B1370" t="s">
        <v>2742</v>
      </c>
      <c r="C1370" t="s">
        <v>2741</v>
      </c>
    </row>
    <row r="1371" spans="1:3" x14ac:dyDescent="0.3">
      <c r="A1371" s="397" t="s">
        <v>2740</v>
      </c>
      <c r="B1371" t="s">
        <v>2739</v>
      </c>
      <c r="C1371" t="s">
        <v>2738</v>
      </c>
    </row>
    <row r="1372" spans="1:3" x14ac:dyDescent="0.3">
      <c r="A1372" s="397" t="s">
        <v>2737</v>
      </c>
      <c r="B1372" t="s">
        <v>2736</v>
      </c>
      <c r="C1372" t="s">
        <v>2735</v>
      </c>
    </row>
    <row r="1373" spans="1:3" x14ac:dyDescent="0.3">
      <c r="A1373" s="397" t="s">
        <v>2734</v>
      </c>
      <c r="B1373" t="s">
        <v>2733</v>
      </c>
      <c r="C1373" t="s">
        <v>2732</v>
      </c>
    </row>
    <row r="1374" spans="1:3" x14ac:dyDescent="0.3">
      <c r="A1374" s="397" t="s">
        <v>2731</v>
      </c>
      <c r="B1374" t="s">
        <v>2730</v>
      </c>
      <c r="C1374" t="s">
        <v>2729</v>
      </c>
    </row>
    <row r="1375" spans="1:3" x14ac:dyDescent="0.3">
      <c r="A1375" s="397" t="s">
        <v>2728</v>
      </c>
      <c r="B1375" t="s">
        <v>2727</v>
      </c>
      <c r="C1375" t="s">
        <v>2726</v>
      </c>
    </row>
    <row r="1376" spans="1:3" x14ac:dyDescent="0.3">
      <c r="A1376" s="397" t="s">
        <v>2725</v>
      </c>
      <c r="B1376" t="s">
        <v>2724</v>
      </c>
      <c r="C1376" t="s">
        <v>2723</v>
      </c>
    </row>
    <row r="1377" spans="1:3" x14ac:dyDescent="0.3">
      <c r="A1377" s="397" t="s">
        <v>2722</v>
      </c>
      <c r="B1377" t="s">
        <v>2721</v>
      </c>
      <c r="C1377" t="s">
        <v>2720</v>
      </c>
    </row>
    <row r="1378" spans="1:3" x14ac:dyDescent="0.3">
      <c r="A1378" s="397" t="s">
        <v>2719</v>
      </c>
      <c r="B1378" t="s">
        <v>2718</v>
      </c>
      <c r="C1378" t="s">
        <v>2717</v>
      </c>
    </row>
    <row r="1379" spans="1:3" x14ac:dyDescent="0.3">
      <c r="A1379" s="397" t="s">
        <v>2716</v>
      </c>
      <c r="B1379" t="s">
        <v>2715</v>
      </c>
      <c r="C1379" t="s">
        <v>2714</v>
      </c>
    </row>
    <row r="1380" spans="1:3" x14ac:dyDescent="0.3">
      <c r="A1380" s="397" t="s">
        <v>2713</v>
      </c>
      <c r="B1380" t="s">
        <v>2712</v>
      </c>
      <c r="C1380" t="s">
        <v>2711</v>
      </c>
    </row>
    <row r="1381" spans="1:3" x14ac:dyDescent="0.3">
      <c r="A1381" s="397" t="s">
        <v>2710</v>
      </c>
      <c r="B1381" t="s">
        <v>2709</v>
      </c>
      <c r="C1381" t="s">
        <v>2708</v>
      </c>
    </row>
    <row r="1382" spans="1:3" x14ac:dyDescent="0.3">
      <c r="A1382" s="397" t="s">
        <v>2707</v>
      </c>
      <c r="B1382" t="s">
        <v>2706</v>
      </c>
      <c r="C1382" t="s">
        <v>2705</v>
      </c>
    </row>
    <row r="1383" spans="1:3" x14ac:dyDescent="0.3">
      <c r="A1383" s="397" t="s">
        <v>2704</v>
      </c>
      <c r="B1383" t="s">
        <v>2703</v>
      </c>
      <c r="C1383" t="s">
        <v>2702</v>
      </c>
    </row>
    <row r="1384" spans="1:3" x14ac:dyDescent="0.3">
      <c r="A1384" s="397" t="s">
        <v>2701</v>
      </c>
      <c r="B1384" t="s">
        <v>2700</v>
      </c>
      <c r="C1384" t="s">
        <v>2699</v>
      </c>
    </row>
    <row r="1385" spans="1:3" x14ac:dyDescent="0.3">
      <c r="A1385" s="397" t="s">
        <v>2698</v>
      </c>
      <c r="B1385" t="s">
        <v>2697</v>
      </c>
      <c r="C1385" t="s">
        <v>2696</v>
      </c>
    </row>
    <row r="1386" spans="1:3" x14ac:dyDescent="0.3">
      <c r="A1386" s="397" t="s">
        <v>2695</v>
      </c>
      <c r="B1386" t="s">
        <v>2694</v>
      </c>
      <c r="C1386" t="s">
        <v>2693</v>
      </c>
    </row>
    <row r="1387" spans="1:3" x14ac:dyDescent="0.3">
      <c r="A1387" s="397" t="s">
        <v>2692</v>
      </c>
      <c r="B1387" t="s">
        <v>2691</v>
      </c>
      <c r="C1387" t="s">
        <v>2690</v>
      </c>
    </row>
    <row r="1388" spans="1:3" x14ac:dyDescent="0.3">
      <c r="A1388" s="397" t="s">
        <v>2689</v>
      </c>
      <c r="B1388" t="s">
        <v>2688</v>
      </c>
      <c r="C1388" t="s">
        <v>2687</v>
      </c>
    </row>
    <row r="1389" spans="1:3" x14ac:dyDescent="0.3">
      <c r="A1389" s="397" t="s">
        <v>2686</v>
      </c>
      <c r="B1389" t="s">
        <v>2685</v>
      </c>
      <c r="C1389" t="s">
        <v>2684</v>
      </c>
    </row>
    <row r="1390" spans="1:3" x14ac:dyDescent="0.3">
      <c r="A1390" s="397" t="s">
        <v>2683</v>
      </c>
      <c r="B1390" t="s">
        <v>2682</v>
      </c>
      <c r="C1390" t="s">
        <v>2681</v>
      </c>
    </row>
    <row r="1391" spans="1:3" x14ac:dyDescent="0.3">
      <c r="A1391" s="397" t="s">
        <v>2680</v>
      </c>
      <c r="B1391" t="s">
        <v>2679</v>
      </c>
      <c r="C1391" t="s">
        <v>2678</v>
      </c>
    </row>
    <row r="1392" spans="1:3" x14ac:dyDescent="0.3">
      <c r="A1392" s="397" t="s">
        <v>2677</v>
      </c>
      <c r="B1392" t="s">
        <v>2676</v>
      </c>
      <c r="C1392" t="s">
        <v>2675</v>
      </c>
    </row>
    <row r="1393" spans="1:3" x14ac:dyDescent="0.3">
      <c r="A1393" s="397" t="s">
        <v>2674</v>
      </c>
      <c r="B1393" t="s">
        <v>2673</v>
      </c>
      <c r="C1393" t="s">
        <v>2672</v>
      </c>
    </row>
    <row r="1394" spans="1:3" x14ac:dyDescent="0.3">
      <c r="A1394" s="397" t="s">
        <v>2671</v>
      </c>
      <c r="B1394" t="s">
        <v>2670</v>
      </c>
      <c r="C1394" t="s">
        <v>2669</v>
      </c>
    </row>
    <row r="1395" spans="1:3" x14ac:dyDescent="0.3">
      <c r="A1395" s="397" t="s">
        <v>2668</v>
      </c>
      <c r="B1395" t="s">
        <v>2667</v>
      </c>
      <c r="C1395" t="s">
        <v>2666</v>
      </c>
    </row>
    <row r="1396" spans="1:3" x14ac:dyDescent="0.3">
      <c r="A1396" s="397" t="s">
        <v>2665</v>
      </c>
      <c r="B1396" t="s">
        <v>2664</v>
      </c>
      <c r="C1396" t="s">
        <v>2663</v>
      </c>
    </row>
    <row r="1397" spans="1:3" x14ac:dyDescent="0.3">
      <c r="A1397" s="397" t="s">
        <v>2662</v>
      </c>
      <c r="B1397" t="s">
        <v>2661</v>
      </c>
      <c r="C1397" t="s">
        <v>2660</v>
      </c>
    </row>
    <row r="1398" spans="1:3" x14ac:dyDescent="0.3">
      <c r="A1398" s="397" t="s">
        <v>2659</v>
      </c>
      <c r="B1398" t="s">
        <v>2658</v>
      </c>
      <c r="C1398" t="s">
        <v>2657</v>
      </c>
    </row>
    <row r="1399" spans="1:3" x14ac:dyDescent="0.3">
      <c r="A1399" s="397" t="s">
        <v>2656</v>
      </c>
      <c r="B1399" t="s">
        <v>2655</v>
      </c>
      <c r="C1399" t="s">
        <v>2654</v>
      </c>
    </row>
    <row r="1400" spans="1:3" x14ac:dyDescent="0.3">
      <c r="A1400" s="397" t="s">
        <v>2653</v>
      </c>
      <c r="B1400" t="s">
        <v>2652</v>
      </c>
      <c r="C1400" t="s">
        <v>2651</v>
      </c>
    </row>
    <row r="1401" spans="1:3" x14ac:dyDescent="0.3">
      <c r="A1401" s="397" t="s">
        <v>2650</v>
      </c>
      <c r="B1401" t="s">
        <v>2649</v>
      </c>
      <c r="C1401" t="s">
        <v>2648</v>
      </c>
    </row>
    <row r="1402" spans="1:3" x14ac:dyDescent="0.3">
      <c r="A1402" s="397" t="s">
        <v>2647</v>
      </c>
      <c r="B1402" t="s">
        <v>2646</v>
      </c>
      <c r="C1402" t="s">
        <v>2645</v>
      </c>
    </row>
    <row r="1403" spans="1:3" x14ac:dyDescent="0.3">
      <c r="A1403" s="397" t="s">
        <v>2644</v>
      </c>
      <c r="B1403" t="s">
        <v>2643</v>
      </c>
      <c r="C1403" t="s">
        <v>2642</v>
      </c>
    </row>
    <row r="1404" spans="1:3" x14ac:dyDescent="0.3">
      <c r="A1404" s="397" t="s">
        <v>2641</v>
      </c>
      <c r="B1404" t="s">
        <v>2640</v>
      </c>
      <c r="C1404" t="s">
        <v>2639</v>
      </c>
    </row>
    <row r="1405" spans="1:3" x14ac:dyDescent="0.3">
      <c r="A1405" s="397" t="s">
        <v>2638</v>
      </c>
      <c r="B1405" t="s">
        <v>2637</v>
      </c>
      <c r="C1405" t="s">
        <v>2636</v>
      </c>
    </row>
    <row r="1406" spans="1:3" x14ac:dyDescent="0.3">
      <c r="A1406" s="397" t="s">
        <v>2635</v>
      </c>
      <c r="B1406" t="s">
        <v>2634</v>
      </c>
      <c r="C1406" t="s">
        <v>2633</v>
      </c>
    </row>
    <row r="1407" spans="1:3" x14ac:dyDescent="0.3">
      <c r="A1407" s="397" t="s">
        <v>2632</v>
      </c>
      <c r="B1407" t="s">
        <v>2631</v>
      </c>
      <c r="C1407" t="s">
        <v>2630</v>
      </c>
    </row>
    <row r="1408" spans="1:3" x14ac:dyDescent="0.3">
      <c r="A1408" s="397" t="s">
        <v>2629</v>
      </c>
      <c r="B1408" t="s">
        <v>2628</v>
      </c>
      <c r="C1408" t="s">
        <v>2627</v>
      </c>
    </row>
    <row r="1409" spans="1:3" x14ac:dyDescent="0.3">
      <c r="A1409" s="397" t="s">
        <v>2626</v>
      </c>
      <c r="B1409" t="s">
        <v>2625</v>
      </c>
      <c r="C1409" t="s">
        <v>2624</v>
      </c>
    </row>
    <row r="1410" spans="1:3" x14ac:dyDescent="0.3">
      <c r="A1410" s="397" t="s">
        <v>2623</v>
      </c>
      <c r="B1410" t="s">
        <v>2622</v>
      </c>
      <c r="C1410" t="s">
        <v>2621</v>
      </c>
    </row>
    <row r="1411" spans="1:3" x14ac:dyDescent="0.3">
      <c r="A1411" s="397" t="s">
        <v>2620</v>
      </c>
      <c r="B1411" t="s">
        <v>2619</v>
      </c>
      <c r="C1411" t="s">
        <v>2618</v>
      </c>
    </row>
    <row r="1412" spans="1:3" x14ac:dyDescent="0.3">
      <c r="A1412" s="397" t="s">
        <v>2617</v>
      </c>
      <c r="B1412" t="s">
        <v>2616</v>
      </c>
      <c r="C1412" t="s">
        <v>2615</v>
      </c>
    </row>
    <row r="1413" spans="1:3" x14ac:dyDescent="0.3">
      <c r="A1413" s="397" t="s">
        <v>2614</v>
      </c>
      <c r="B1413" t="s">
        <v>2613</v>
      </c>
      <c r="C1413" t="s">
        <v>2612</v>
      </c>
    </row>
    <row r="1414" spans="1:3" x14ac:dyDescent="0.3">
      <c r="A1414" s="397" t="s">
        <v>2611</v>
      </c>
      <c r="B1414" t="s">
        <v>2610</v>
      </c>
      <c r="C1414" t="s">
        <v>2609</v>
      </c>
    </row>
    <row r="1415" spans="1:3" x14ac:dyDescent="0.3">
      <c r="A1415" s="397" t="s">
        <v>2608</v>
      </c>
      <c r="B1415" t="s">
        <v>2607</v>
      </c>
      <c r="C1415" t="s">
        <v>2606</v>
      </c>
    </row>
    <row r="1416" spans="1:3" x14ac:dyDescent="0.3">
      <c r="A1416" s="397" t="s">
        <v>2605</v>
      </c>
      <c r="B1416" t="s">
        <v>2604</v>
      </c>
      <c r="C1416" t="s">
        <v>2603</v>
      </c>
    </row>
    <row r="1417" spans="1:3" x14ac:dyDescent="0.3">
      <c r="A1417" s="397" t="s">
        <v>2602</v>
      </c>
      <c r="B1417" t="s">
        <v>2601</v>
      </c>
      <c r="C1417" t="s">
        <v>2600</v>
      </c>
    </row>
    <row r="1418" spans="1:3" x14ac:dyDescent="0.3">
      <c r="A1418" s="397" t="s">
        <v>2599</v>
      </c>
      <c r="B1418" t="s">
        <v>2598</v>
      </c>
      <c r="C1418" t="s">
        <v>2597</v>
      </c>
    </row>
    <row r="1419" spans="1:3" x14ac:dyDescent="0.3">
      <c r="A1419" s="397" t="s">
        <v>2596</v>
      </c>
      <c r="B1419" t="s">
        <v>2595</v>
      </c>
      <c r="C1419" t="s">
        <v>2594</v>
      </c>
    </row>
    <row r="1420" spans="1:3" x14ac:dyDescent="0.3">
      <c r="A1420" s="397" t="s">
        <v>2593</v>
      </c>
      <c r="B1420" t="s">
        <v>2592</v>
      </c>
      <c r="C1420" t="s">
        <v>2591</v>
      </c>
    </row>
    <row r="1421" spans="1:3" x14ac:dyDescent="0.3">
      <c r="A1421" s="397" t="s">
        <v>2590</v>
      </c>
      <c r="B1421" t="s">
        <v>2589</v>
      </c>
      <c r="C1421" t="s">
        <v>2588</v>
      </c>
    </row>
    <row r="1422" spans="1:3" x14ac:dyDescent="0.3">
      <c r="A1422" s="397" t="s">
        <v>2587</v>
      </c>
      <c r="B1422" t="s">
        <v>2586</v>
      </c>
      <c r="C1422" t="s">
        <v>2585</v>
      </c>
    </row>
    <row r="1423" spans="1:3" x14ac:dyDescent="0.3">
      <c r="A1423" s="397" t="s">
        <v>2584</v>
      </c>
      <c r="B1423" t="s">
        <v>2583</v>
      </c>
      <c r="C1423" t="s">
        <v>2582</v>
      </c>
    </row>
    <row r="1424" spans="1:3" x14ac:dyDescent="0.3">
      <c r="A1424" s="397" t="s">
        <v>2581</v>
      </c>
      <c r="B1424" t="s">
        <v>2580</v>
      </c>
      <c r="C1424" t="s">
        <v>2579</v>
      </c>
    </row>
    <row r="1425" spans="1:3" x14ac:dyDescent="0.3">
      <c r="A1425" s="397" t="s">
        <v>2578</v>
      </c>
      <c r="B1425" t="s">
        <v>2577</v>
      </c>
      <c r="C1425" t="s">
        <v>2576</v>
      </c>
    </row>
    <row r="1426" spans="1:3" x14ac:dyDescent="0.3">
      <c r="A1426" s="397" t="s">
        <v>2575</v>
      </c>
      <c r="B1426" t="s">
        <v>2574</v>
      </c>
      <c r="C1426" t="s">
        <v>2573</v>
      </c>
    </row>
    <row r="1427" spans="1:3" x14ac:dyDescent="0.3">
      <c r="A1427" s="397" t="s">
        <v>2572</v>
      </c>
      <c r="B1427" t="s">
        <v>2571</v>
      </c>
      <c r="C1427" t="s">
        <v>2570</v>
      </c>
    </row>
    <row r="1428" spans="1:3" x14ac:dyDescent="0.3">
      <c r="A1428" s="397" t="s">
        <v>2569</v>
      </c>
      <c r="B1428" t="s">
        <v>2568</v>
      </c>
      <c r="C1428" t="s">
        <v>2567</v>
      </c>
    </row>
    <row r="1430" spans="1:3" x14ac:dyDescent="0.3">
      <c r="A1430" s="397" t="s">
        <v>2566</v>
      </c>
      <c r="B1430" t="s">
        <v>2565</v>
      </c>
      <c r="C1430" t="s">
        <v>2564</v>
      </c>
    </row>
    <row r="1431" spans="1:3" x14ac:dyDescent="0.3">
      <c r="A1431" s="397" t="s">
        <v>2563</v>
      </c>
      <c r="B1431" t="s">
        <v>2562</v>
      </c>
      <c r="C1431" t="s">
        <v>2561</v>
      </c>
    </row>
    <row r="1433" spans="1:3" x14ac:dyDescent="0.3">
      <c r="A1433" s="397" t="s">
        <v>2560</v>
      </c>
      <c r="B1433" t="s">
        <v>2559</v>
      </c>
      <c r="C1433" t="s">
        <v>2558</v>
      </c>
    </row>
    <row r="1434" spans="1:3" x14ac:dyDescent="0.3">
      <c r="A1434" s="397" t="s">
        <v>2557</v>
      </c>
      <c r="B1434" t="s">
        <v>2556</v>
      </c>
      <c r="C1434" t="s">
        <v>2555</v>
      </c>
    </row>
    <row r="1435" spans="1:3" x14ac:dyDescent="0.3">
      <c r="A1435" s="397" t="s">
        <v>534</v>
      </c>
      <c r="B1435" t="s">
        <v>2554</v>
      </c>
      <c r="C1435" t="s">
        <v>2553</v>
      </c>
    </row>
    <row r="1436" spans="1:3" x14ac:dyDescent="0.3">
      <c r="A1436" s="397" t="s">
        <v>2552</v>
      </c>
      <c r="B1436" t="s">
        <v>2551</v>
      </c>
      <c r="C1436" t="s">
        <v>2550</v>
      </c>
    </row>
    <row r="1437" spans="1:3" x14ac:dyDescent="0.3">
      <c r="A1437" s="397" t="s">
        <v>2549</v>
      </c>
      <c r="B1437" t="s">
        <v>2548</v>
      </c>
      <c r="C1437" t="s">
        <v>2547</v>
      </c>
    </row>
    <row r="1438" spans="1:3" x14ac:dyDescent="0.3">
      <c r="A1438" s="397" t="s">
        <v>532</v>
      </c>
      <c r="B1438" t="s">
        <v>2546</v>
      </c>
      <c r="C1438" t="s">
        <v>2545</v>
      </c>
    </row>
    <row r="1439" spans="1:3" x14ac:dyDescent="0.3">
      <c r="A1439" s="397" t="s">
        <v>2544</v>
      </c>
      <c r="B1439" t="s">
        <v>2543</v>
      </c>
      <c r="C1439" t="s">
        <v>2542</v>
      </c>
    </row>
    <row r="1441" spans="1:2" x14ac:dyDescent="0.3">
      <c r="A1441" t="s">
        <v>5153</v>
      </c>
    </row>
    <row r="1443" spans="1:2" x14ac:dyDescent="0.3">
      <c r="A1443" s="406" t="s">
        <v>5198</v>
      </c>
      <c r="B1443" s="397" t="s">
        <v>5198</v>
      </c>
    </row>
    <row r="1444" spans="1:2" x14ac:dyDescent="0.3">
      <c r="A1444" s="406" t="s">
        <v>5197</v>
      </c>
      <c r="B1444" s="397" t="s">
        <v>5197</v>
      </c>
    </row>
    <row r="1446" spans="1:2" x14ac:dyDescent="0.3">
      <c r="A1446" s="397" t="s">
        <v>5196</v>
      </c>
      <c r="B1446" t="s">
        <v>5195</v>
      </c>
    </row>
    <row r="1447" spans="1:2" x14ac:dyDescent="0.3">
      <c r="A1447" s="397" t="s">
        <v>5194</v>
      </c>
      <c r="B1447" t="s">
        <v>5193</v>
      </c>
    </row>
    <row r="1449" spans="1:2" x14ac:dyDescent="0.3">
      <c r="A1449" s="397" t="s">
        <v>5196</v>
      </c>
      <c r="B1449" t="s">
        <v>5195</v>
      </c>
    </row>
    <row r="1450" spans="1:2" x14ac:dyDescent="0.3">
      <c r="A1450" s="397" t="s">
        <v>5194</v>
      </c>
      <c r="B1450" t="s">
        <v>5193</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CB8C-99C5-4D63-A146-8BD925AF7CF8}">
  <sheetPr codeName="Sheet16"/>
  <dimension ref="B1:K45"/>
  <sheetViews>
    <sheetView showGridLines="0" showRowColHeaders="0" zoomScaleNormal="100" workbookViewId="0">
      <pane xSplit="6" ySplit="8" topLeftCell="G9" activePane="bottomRight" state="frozen"/>
      <selection pane="topRight" activeCell="G1" sqref="G1"/>
      <selection pane="bottomLeft" activeCell="A8" sqref="A8"/>
      <selection pane="bottomRight" activeCell="G10" sqref="G10"/>
    </sheetView>
  </sheetViews>
  <sheetFormatPr defaultColWidth="9.109375" defaultRowHeight="14.4" x14ac:dyDescent="0.3"/>
  <cols>
    <col min="1" max="1" width="2.5546875" customWidth="1"/>
    <col min="5" max="5" width="104.109375" customWidth="1"/>
    <col min="6" max="6" width="7.5546875" style="61" customWidth="1"/>
    <col min="7" max="11" width="18.5546875" customWidth="1"/>
    <col min="12" max="12" width="16.88671875" customWidth="1"/>
    <col min="13" max="13" width="18.5546875" customWidth="1"/>
  </cols>
  <sheetData>
    <row r="1" spans="2:11" ht="10.199999999999999" customHeight="1" x14ac:dyDescent="0.3"/>
    <row r="2" spans="2:11" ht="27.9" customHeight="1" x14ac:dyDescent="0.3">
      <c r="B2" s="544" t="s">
        <v>928</v>
      </c>
      <c r="C2" s="544"/>
      <c r="D2" s="544"/>
      <c r="E2" s="544"/>
      <c r="F2" s="544"/>
      <c r="G2" s="544"/>
      <c r="H2" s="544"/>
      <c r="I2" s="544"/>
      <c r="J2" s="544"/>
      <c r="K2" s="544"/>
    </row>
    <row r="3" spans="2:11" ht="14.4" customHeight="1" x14ac:dyDescent="0.3">
      <c r="B3" s="129" t="s">
        <v>1991</v>
      </c>
      <c r="C3" s="129"/>
      <c r="D3" s="129"/>
    </row>
    <row r="4" spans="2:11" ht="14.4" customHeight="1" x14ac:dyDescent="0.3">
      <c r="B4" s="129"/>
      <c r="C4" s="129"/>
      <c r="D4" s="129"/>
      <c r="G4" s="609" t="s">
        <v>5213</v>
      </c>
      <c r="H4" s="610"/>
      <c r="I4" s="611"/>
      <c r="J4" s="611"/>
      <c r="K4" s="611"/>
    </row>
    <row r="5" spans="2:11" ht="15.6" x14ac:dyDescent="0.3">
      <c r="B5" s="27"/>
      <c r="C5" s="27"/>
      <c r="D5" s="27"/>
    </row>
    <row r="6" spans="2:11" ht="15.75" customHeight="1" x14ac:dyDescent="0.3">
      <c r="B6" s="115"/>
      <c r="C6" s="116"/>
      <c r="D6" s="116"/>
      <c r="E6" s="127"/>
      <c r="F6" s="127"/>
      <c r="G6" s="560" t="s">
        <v>657</v>
      </c>
      <c r="H6" s="537"/>
      <c r="I6" s="537"/>
      <c r="J6" s="538"/>
      <c r="K6" s="612" t="s">
        <v>658</v>
      </c>
    </row>
    <row r="7" spans="2:11" ht="15" customHeight="1" x14ac:dyDescent="0.3">
      <c r="B7" s="125"/>
      <c r="C7" s="98"/>
      <c r="D7" s="98"/>
      <c r="E7" s="98"/>
      <c r="F7" s="126"/>
      <c r="G7" s="141" t="s">
        <v>659</v>
      </c>
      <c r="H7" s="141" t="s">
        <v>660</v>
      </c>
      <c r="I7" s="141" t="s">
        <v>661</v>
      </c>
      <c r="J7" s="141" t="s">
        <v>662</v>
      </c>
      <c r="K7" s="613"/>
    </row>
    <row r="8" spans="2:11" ht="15" customHeight="1" x14ac:dyDescent="0.3">
      <c r="B8" s="125" t="s">
        <v>656</v>
      </c>
      <c r="C8" s="98"/>
      <c r="D8" s="98"/>
      <c r="E8" s="152"/>
      <c r="F8" s="85" t="s">
        <v>124</v>
      </c>
      <c r="G8" s="143" t="s">
        <v>210</v>
      </c>
      <c r="H8" s="143" t="s">
        <v>211</v>
      </c>
      <c r="I8" s="143" t="s">
        <v>212</v>
      </c>
      <c r="J8" s="143" t="s">
        <v>231</v>
      </c>
      <c r="K8" s="143" t="s">
        <v>232</v>
      </c>
    </row>
    <row r="9" spans="2:11" ht="14.4" customHeight="1" x14ac:dyDescent="0.3">
      <c r="B9" s="564" t="s">
        <v>663</v>
      </c>
      <c r="C9" s="607"/>
      <c r="D9" s="607"/>
      <c r="E9" s="607"/>
      <c r="F9" s="245"/>
      <c r="G9" s="245"/>
      <c r="H9" s="245"/>
      <c r="I9" s="245"/>
      <c r="J9" s="245"/>
      <c r="K9" s="246"/>
    </row>
    <row r="10" spans="2:11" ht="14.4" customHeight="1" x14ac:dyDescent="0.3">
      <c r="B10" s="161"/>
      <c r="C10" s="567" t="s">
        <v>664</v>
      </c>
      <c r="D10" s="567"/>
      <c r="E10" s="543"/>
      <c r="F10" s="85">
        <v>1</v>
      </c>
      <c r="G10" s="316"/>
      <c r="H10" s="316"/>
      <c r="I10" s="316"/>
      <c r="J10" s="316"/>
      <c r="K10" s="316"/>
    </row>
    <row r="11" spans="2:11" ht="14.4" customHeight="1" x14ac:dyDescent="0.3">
      <c r="B11" s="606"/>
      <c r="C11" s="614"/>
      <c r="D11" s="190"/>
      <c r="E11" s="184" t="s">
        <v>412</v>
      </c>
      <c r="F11" s="85">
        <v>2</v>
      </c>
      <c r="G11" s="316"/>
      <c r="H11" s="316"/>
      <c r="I11" s="316"/>
      <c r="J11" s="316"/>
      <c r="K11" s="316"/>
    </row>
    <row r="12" spans="2:11" ht="14.4" customHeight="1" x14ac:dyDescent="0.3">
      <c r="B12" s="606"/>
      <c r="C12" s="615"/>
      <c r="D12" s="190"/>
      <c r="E12" s="184" t="s">
        <v>665</v>
      </c>
      <c r="F12" s="85">
        <v>3</v>
      </c>
      <c r="G12" s="317"/>
      <c r="H12" s="316"/>
      <c r="I12" s="316"/>
      <c r="J12" s="316"/>
      <c r="K12" s="316"/>
    </row>
    <row r="13" spans="2:11" ht="14.4" customHeight="1" x14ac:dyDescent="0.3">
      <c r="B13" s="606"/>
      <c r="C13" s="563" t="s">
        <v>666</v>
      </c>
      <c r="D13" s="563"/>
      <c r="E13" s="543"/>
      <c r="F13" s="85">
        <v>4</v>
      </c>
      <c r="G13" s="317"/>
      <c r="H13" s="316"/>
      <c r="I13" s="316"/>
      <c r="J13" s="316"/>
      <c r="K13" s="316"/>
    </row>
    <row r="14" spans="2:11" ht="14.4" customHeight="1" x14ac:dyDescent="0.3">
      <c r="B14" s="606"/>
      <c r="C14" s="614"/>
      <c r="D14" s="190"/>
      <c r="E14" s="184" t="s">
        <v>620</v>
      </c>
      <c r="F14" s="85">
        <v>5</v>
      </c>
      <c r="G14" s="317"/>
      <c r="H14" s="316"/>
      <c r="I14" s="316"/>
      <c r="J14" s="316"/>
      <c r="K14" s="316"/>
    </row>
    <row r="15" spans="2:11" ht="14.4" customHeight="1" x14ac:dyDescent="0.3">
      <c r="B15" s="606"/>
      <c r="C15" s="615"/>
      <c r="D15" s="190"/>
      <c r="E15" s="184" t="s">
        <v>621</v>
      </c>
      <c r="F15" s="85">
        <v>6</v>
      </c>
      <c r="G15" s="317"/>
      <c r="H15" s="316"/>
      <c r="I15" s="316"/>
      <c r="J15" s="316"/>
      <c r="K15" s="316"/>
    </row>
    <row r="16" spans="2:11" ht="14.4" customHeight="1" x14ac:dyDescent="0.3">
      <c r="B16" s="606"/>
      <c r="C16" s="563" t="s">
        <v>667</v>
      </c>
      <c r="D16" s="563"/>
      <c r="E16" s="543"/>
      <c r="F16" s="85">
        <v>7</v>
      </c>
      <c r="G16" s="317"/>
      <c r="H16" s="316"/>
      <c r="I16" s="316"/>
      <c r="J16" s="316"/>
      <c r="K16" s="316"/>
    </row>
    <row r="17" spans="2:11" ht="14.4" customHeight="1" x14ac:dyDescent="0.3">
      <c r="B17" s="606"/>
      <c r="C17" s="614"/>
      <c r="D17" s="190"/>
      <c r="E17" s="184" t="s">
        <v>668</v>
      </c>
      <c r="F17" s="85">
        <v>8</v>
      </c>
      <c r="G17" s="317"/>
      <c r="H17" s="316"/>
      <c r="I17" s="316"/>
      <c r="J17" s="316"/>
      <c r="K17" s="316"/>
    </row>
    <row r="18" spans="2:11" ht="14.4" customHeight="1" x14ac:dyDescent="0.3">
      <c r="B18" s="606"/>
      <c r="C18" s="615"/>
      <c r="D18" s="190"/>
      <c r="E18" s="184" t="s">
        <v>669</v>
      </c>
      <c r="F18" s="85">
        <v>9</v>
      </c>
      <c r="G18" s="317"/>
      <c r="H18" s="316"/>
      <c r="I18" s="316"/>
      <c r="J18" s="316"/>
      <c r="K18" s="316"/>
    </row>
    <row r="19" spans="2:11" ht="14.4" customHeight="1" x14ac:dyDescent="0.3">
      <c r="B19" s="606"/>
      <c r="C19" s="563" t="s">
        <v>670</v>
      </c>
      <c r="D19" s="563"/>
      <c r="E19" s="543"/>
      <c r="F19" s="85">
        <v>10</v>
      </c>
      <c r="G19" s="317"/>
      <c r="H19" s="316"/>
      <c r="I19" s="316"/>
      <c r="J19" s="316"/>
      <c r="K19" s="316"/>
    </row>
    <row r="20" spans="2:11" ht="14.4" customHeight="1" x14ac:dyDescent="0.3">
      <c r="B20" s="606"/>
      <c r="C20" s="563" t="s">
        <v>671</v>
      </c>
      <c r="D20" s="563"/>
      <c r="E20" s="543"/>
      <c r="F20" s="85">
        <v>11</v>
      </c>
      <c r="G20" s="316"/>
      <c r="H20" s="316"/>
      <c r="I20" s="316"/>
      <c r="J20" s="316"/>
      <c r="K20" s="316"/>
    </row>
    <row r="21" spans="2:11" ht="14.4" customHeight="1" x14ac:dyDescent="0.3">
      <c r="B21" s="606"/>
      <c r="C21" s="614"/>
      <c r="D21" s="190"/>
      <c r="E21" s="184" t="s">
        <v>672</v>
      </c>
      <c r="F21" s="85">
        <v>12</v>
      </c>
      <c r="G21" s="316"/>
      <c r="H21" s="317"/>
      <c r="I21" s="317"/>
      <c r="J21" s="317"/>
      <c r="K21" s="317"/>
    </row>
    <row r="22" spans="2:11" ht="14.4" customHeight="1" x14ac:dyDescent="0.3">
      <c r="B22" s="606"/>
      <c r="C22" s="615"/>
      <c r="D22" s="190"/>
      <c r="E22" s="184" t="s">
        <v>673</v>
      </c>
      <c r="F22" s="85">
        <v>13</v>
      </c>
      <c r="G22" s="317"/>
      <c r="H22" s="316"/>
      <c r="I22" s="316"/>
      <c r="J22" s="316"/>
      <c r="K22" s="316"/>
    </row>
    <row r="23" spans="2:11" ht="14.4" customHeight="1" x14ac:dyDescent="0.3">
      <c r="B23" s="606"/>
      <c r="C23" s="567" t="s">
        <v>674</v>
      </c>
      <c r="D23" s="567"/>
      <c r="E23" s="571"/>
      <c r="F23" s="188">
        <v>14</v>
      </c>
      <c r="G23" s="318"/>
      <c r="H23" s="318"/>
      <c r="I23" s="318"/>
      <c r="J23" s="318"/>
      <c r="K23" s="319"/>
    </row>
    <row r="24" spans="2:11" ht="14.4" customHeight="1" x14ac:dyDescent="0.3">
      <c r="B24" s="564" t="s">
        <v>675</v>
      </c>
      <c r="C24" s="607"/>
      <c r="D24" s="607"/>
      <c r="E24" s="607"/>
      <c r="F24" s="245"/>
      <c r="G24" s="314"/>
      <c r="H24" s="314"/>
      <c r="I24" s="314"/>
      <c r="J24" s="314"/>
      <c r="K24" s="320"/>
    </row>
    <row r="25" spans="2:11" ht="14.4" customHeight="1" x14ac:dyDescent="0.3">
      <c r="B25" s="606"/>
      <c r="C25" s="563" t="s">
        <v>617</v>
      </c>
      <c r="D25" s="563"/>
      <c r="E25" s="543"/>
      <c r="F25" s="85">
        <v>15</v>
      </c>
      <c r="G25" s="317"/>
      <c r="H25" s="317"/>
      <c r="I25" s="317"/>
      <c r="J25" s="317"/>
      <c r="K25" s="316"/>
    </row>
    <row r="26" spans="2:11" ht="14.4" customHeight="1" x14ac:dyDescent="0.3">
      <c r="B26" s="606"/>
      <c r="C26" s="563" t="s">
        <v>1731</v>
      </c>
      <c r="D26" s="563"/>
      <c r="E26" s="543"/>
      <c r="F26" s="85" t="s">
        <v>1093</v>
      </c>
      <c r="G26" s="317"/>
      <c r="H26" s="316"/>
      <c r="I26" s="316"/>
      <c r="J26" s="316"/>
      <c r="K26" s="316"/>
    </row>
    <row r="27" spans="2:11" ht="14.4" customHeight="1" x14ac:dyDescent="0.3">
      <c r="B27" s="606"/>
      <c r="C27" s="563" t="s">
        <v>676</v>
      </c>
      <c r="D27" s="563"/>
      <c r="E27" s="543"/>
      <c r="F27" s="85">
        <v>16</v>
      </c>
      <c r="G27" s="317"/>
      <c r="H27" s="316"/>
      <c r="I27" s="316"/>
      <c r="J27" s="316"/>
      <c r="K27" s="316"/>
    </row>
    <row r="28" spans="2:11" ht="14.4" customHeight="1" x14ac:dyDescent="0.3">
      <c r="B28" s="606"/>
      <c r="C28" s="567" t="s">
        <v>677</v>
      </c>
      <c r="D28" s="567"/>
      <c r="E28" s="571"/>
      <c r="F28" s="85">
        <v>17</v>
      </c>
      <c r="G28" s="317"/>
      <c r="H28" s="316"/>
      <c r="I28" s="316"/>
      <c r="J28" s="316"/>
      <c r="K28" s="316"/>
    </row>
    <row r="29" spans="2:11" ht="14.4" customHeight="1" x14ac:dyDescent="0.3">
      <c r="B29" s="606"/>
      <c r="C29" s="163"/>
      <c r="D29" s="567" t="s">
        <v>678</v>
      </c>
      <c r="E29" s="567"/>
      <c r="F29" s="85">
        <v>18</v>
      </c>
      <c r="G29" s="317"/>
      <c r="H29" s="316"/>
      <c r="I29" s="316"/>
      <c r="J29" s="316"/>
      <c r="K29" s="316"/>
    </row>
    <row r="30" spans="2:11" ht="14.4" customHeight="1" x14ac:dyDescent="0.3">
      <c r="B30" s="606"/>
      <c r="C30" s="163"/>
      <c r="D30" s="567" t="s">
        <v>679</v>
      </c>
      <c r="E30" s="567"/>
      <c r="F30" s="85">
        <v>19</v>
      </c>
      <c r="G30" s="317"/>
      <c r="H30" s="316"/>
      <c r="I30" s="316"/>
      <c r="J30" s="316"/>
      <c r="K30" s="316"/>
    </row>
    <row r="31" spans="2:11" ht="14.4" customHeight="1" x14ac:dyDescent="0.3">
      <c r="B31" s="606"/>
      <c r="C31" s="163"/>
      <c r="D31" s="567" t="s">
        <v>680</v>
      </c>
      <c r="E31" s="567"/>
      <c r="F31" s="85">
        <v>20</v>
      </c>
      <c r="G31" s="317"/>
      <c r="H31" s="316"/>
      <c r="I31" s="316"/>
      <c r="J31" s="316"/>
      <c r="K31" s="316"/>
    </row>
    <row r="32" spans="2:11" ht="14.4" customHeight="1" x14ac:dyDescent="0.3">
      <c r="B32" s="606"/>
      <c r="C32" s="163"/>
      <c r="D32" s="163"/>
      <c r="E32" s="184" t="s">
        <v>681</v>
      </c>
      <c r="F32" s="85">
        <v>21</v>
      </c>
      <c r="G32" s="317"/>
      <c r="H32" s="316"/>
      <c r="I32" s="316"/>
      <c r="J32" s="316"/>
      <c r="K32" s="316"/>
    </row>
    <row r="33" spans="2:11" ht="14.4" customHeight="1" x14ac:dyDescent="0.3">
      <c r="B33" s="606"/>
      <c r="C33" s="163"/>
      <c r="D33" s="567" t="s">
        <v>682</v>
      </c>
      <c r="E33" s="567"/>
      <c r="F33" s="85">
        <v>22</v>
      </c>
      <c r="G33" s="317"/>
      <c r="H33" s="316"/>
      <c r="I33" s="316"/>
      <c r="J33" s="316"/>
      <c r="K33" s="316"/>
    </row>
    <row r="34" spans="2:11" ht="14.4" customHeight="1" x14ac:dyDescent="0.3">
      <c r="B34" s="606"/>
      <c r="C34" s="163"/>
      <c r="D34" s="163"/>
      <c r="E34" s="184" t="s">
        <v>681</v>
      </c>
      <c r="F34" s="85">
        <v>23</v>
      </c>
      <c r="G34" s="317"/>
      <c r="H34" s="316"/>
      <c r="I34" s="316"/>
      <c r="J34" s="316"/>
      <c r="K34" s="316"/>
    </row>
    <row r="35" spans="2:11" ht="14.4" customHeight="1" x14ac:dyDescent="0.3">
      <c r="B35" s="606"/>
      <c r="C35" s="163"/>
      <c r="D35" s="567" t="s">
        <v>683</v>
      </c>
      <c r="E35" s="567"/>
      <c r="F35" s="85">
        <v>24</v>
      </c>
      <c r="G35" s="317"/>
      <c r="H35" s="316"/>
      <c r="I35" s="316"/>
      <c r="J35" s="316"/>
      <c r="K35" s="316"/>
    </row>
    <row r="36" spans="2:11" ht="14.4" customHeight="1" x14ac:dyDescent="0.3">
      <c r="B36" s="606"/>
      <c r="C36" s="567" t="s">
        <v>684</v>
      </c>
      <c r="D36" s="567"/>
      <c r="E36" s="571"/>
      <c r="F36" s="85">
        <v>25</v>
      </c>
      <c r="G36" s="317"/>
      <c r="H36" s="316"/>
      <c r="I36" s="316"/>
      <c r="J36" s="316"/>
      <c r="K36" s="316"/>
    </row>
    <row r="37" spans="2:11" ht="14.4" customHeight="1" x14ac:dyDescent="0.3">
      <c r="B37" s="606"/>
      <c r="C37" s="567" t="s">
        <v>685</v>
      </c>
      <c r="D37" s="567"/>
      <c r="E37" s="571"/>
      <c r="F37" s="85">
        <v>26</v>
      </c>
      <c r="G37" s="316"/>
      <c r="H37" s="316"/>
      <c r="I37" s="316"/>
      <c r="J37" s="316"/>
      <c r="K37" s="316"/>
    </row>
    <row r="38" spans="2:11" ht="14.4" customHeight="1" x14ac:dyDescent="0.3">
      <c r="B38" s="606"/>
      <c r="C38" s="163"/>
      <c r="D38" s="567" t="s">
        <v>686</v>
      </c>
      <c r="E38" s="567"/>
      <c r="F38" s="85">
        <v>27</v>
      </c>
      <c r="G38" s="317"/>
      <c r="H38" s="317"/>
      <c r="I38" s="317"/>
      <c r="J38" s="316"/>
      <c r="K38" s="316"/>
    </row>
    <row r="39" spans="2:11" ht="14.4" customHeight="1" x14ac:dyDescent="0.3">
      <c r="B39" s="606"/>
      <c r="C39" s="163"/>
      <c r="D39" s="567" t="s">
        <v>687</v>
      </c>
      <c r="E39" s="567"/>
      <c r="F39" s="85">
        <v>28</v>
      </c>
      <c r="G39" s="317"/>
      <c r="H39" s="316"/>
      <c r="I39" s="316"/>
      <c r="J39" s="316"/>
      <c r="K39" s="316"/>
    </row>
    <row r="40" spans="2:11" ht="14.4" customHeight="1" x14ac:dyDescent="0.3">
      <c r="B40" s="606"/>
      <c r="C40" s="163"/>
      <c r="D40" s="567" t="s">
        <v>883</v>
      </c>
      <c r="E40" s="567"/>
      <c r="F40" s="85">
        <v>29</v>
      </c>
      <c r="G40" s="317"/>
      <c r="H40" s="321"/>
      <c r="I40" s="317"/>
      <c r="J40" s="317"/>
      <c r="K40" s="316"/>
    </row>
    <row r="41" spans="2:11" ht="14.4" customHeight="1" x14ac:dyDescent="0.3">
      <c r="B41" s="606"/>
      <c r="C41" s="163"/>
      <c r="D41" s="567" t="s">
        <v>688</v>
      </c>
      <c r="E41" s="567"/>
      <c r="F41" s="85">
        <v>30</v>
      </c>
      <c r="G41" s="317"/>
      <c r="H41" s="321"/>
      <c r="I41" s="317"/>
      <c r="J41" s="317"/>
      <c r="K41" s="316"/>
    </row>
    <row r="42" spans="2:11" ht="14.4" customHeight="1" x14ac:dyDescent="0.3">
      <c r="B42" s="606"/>
      <c r="C42" s="163"/>
      <c r="D42" s="567" t="s">
        <v>689</v>
      </c>
      <c r="E42" s="567"/>
      <c r="F42" s="85">
        <v>31</v>
      </c>
      <c r="G42" s="317"/>
      <c r="H42" s="316"/>
      <c r="I42" s="316"/>
      <c r="J42" s="316"/>
      <c r="K42" s="316"/>
    </row>
    <row r="43" spans="2:11" ht="14.4" customHeight="1" x14ac:dyDescent="0.3">
      <c r="B43" s="606"/>
      <c r="C43" s="567" t="s">
        <v>690</v>
      </c>
      <c r="D43" s="567"/>
      <c r="E43" s="571"/>
      <c r="F43" s="85">
        <v>32</v>
      </c>
      <c r="G43" s="317"/>
      <c r="H43" s="316"/>
      <c r="I43" s="316"/>
      <c r="J43" s="316"/>
      <c r="K43" s="316"/>
    </row>
    <row r="44" spans="2:11" ht="14.4" customHeight="1" x14ac:dyDescent="0.3">
      <c r="B44" s="568"/>
      <c r="C44" s="565" t="s">
        <v>691</v>
      </c>
      <c r="D44" s="565"/>
      <c r="E44" s="566"/>
      <c r="F44" s="85">
        <v>33</v>
      </c>
      <c r="G44" s="317"/>
      <c r="H44" s="317"/>
      <c r="I44" s="317"/>
      <c r="J44" s="317"/>
      <c r="K44" s="316"/>
    </row>
    <row r="45" spans="2:11" ht="14.4" customHeight="1" x14ac:dyDescent="0.3">
      <c r="B45" s="573" t="s">
        <v>692</v>
      </c>
      <c r="C45" s="565"/>
      <c r="D45" s="565"/>
      <c r="E45" s="566"/>
      <c r="F45" s="85">
        <v>34</v>
      </c>
      <c r="G45" s="317"/>
      <c r="H45" s="317"/>
      <c r="I45" s="317"/>
      <c r="J45" s="317"/>
      <c r="K45" s="329"/>
    </row>
  </sheetData>
  <mergeCells count="38">
    <mergeCell ref="B2:K2"/>
    <mergeCell ref="G6:J6"/>
    <mergeCell ref="K6:K7"/>
    <mergeCell ref="C10:E10"/>
    <mergeCell ref="B9:E9"/>
    <mergeCell ref="G4:H4"/>
    <mergeCell ref="I4:K4"/>
    <mergeCell ref="C11:C12"/>
    <mergeCell ref="B11:B23"/>
    <mergeCell ref="C13:E13"/>
    <mergeCell ref="C14:C15"/>
    <mergeCell ref="C16:E16"/>
    <mergeCell ref="C19:E19"/>
    <mergeCell ref="C20:E20"/>
    <mergeCell ref="C23:E23"/>
    <mergeCell ref="C17:C18"/>
    <mergeCell ref="C21:C22"/>
    <mergeCell ref="C25:E25"/>
    <mergeCell ref="C26:E26"/>
    <mergeCell ref="C27:E27"/>
    <mergeCell ref="C28:E28"/>
    <mergeCell ref="B24:E24"/>
    <mergeCell ref="B45:E45"/>
    <mergeCell ref="D29:E29"/>
    <mergeCell ref="B25:B44"/>
    <mergeCell ref="D30:E30"/>
    <mergeCell ref="D31:E31"/>
    <mergeCell ref="D33:E33"/>
    <mergeCell ref="D35:E35"/>
    <mergeCell ref="C36:E36"/>
    <mergeCell ref="C37:E37"/>
    <mergeCell ref="D38:E38"/>
    <mergeCell ref="D39:E39"/>
    <mergeCell ref="D40:E40"/>
    <mergeCell ref="D41:E41"/>
    <mergeCell ref="D42:E42"/>
    <mergeCell ref="C43:E43"/>
    <mergeCell ref="C44:E44"/>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F9FD-1137-4292-A538-DE7C7D29FEBC}">
  <sheetPr codeName="Sheet22">
    <tabColor theme="0" tint="-4.9989318521683403E-2"/>
    <pageSetUpPr fitToPage="1"/>
  </sheetPr>
  <dimension ref="B1:E10"/>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0.5546875" customWidth="1"/>
    <col min="3" max="3" width="7.5546875" customWidth="1"/>
    <col min="4" max="4" width="150.5546875" customWidth="1"/>
    <col min="5" max="5" width="16.33203125" customWidth="1"/>
  </cols>
  <sheetData>
    <row r="1" spans="2:5" ht="10.199999999999999" customHeight="1" x14ac:dyDescent="0.3"/>
    <row r="2" spans="2:5" ht="27.9" customHeight="1" x14ac:dyDescent="0.3">
      <c r="B2" s="544" t="s">
        <v>945</v>
      </c>
      <c r="C2" s="544"/>
      <c r="D2" s="544"/>
    </row>
    <row r="3" spans="2:5" ht="14.4" customHeight="1" x14ac:dyDescent="0.3">
      <c r="B3" s="129" t="s">
        <v>1991</v>
      </c>
      <c r="C3" s="80"/>
    </row>
    <row r="4" spans="2:5" ht="14.4" customHeight="1" x14ac:dyDescent="0.3">
      <c r="B4" s="80"/>
      <c r="C4" s="80"/>
    </row>
    <row r="5" spans="2:5" x14ac:dyDescent="0.3">
      <c r="B5" s="120"/>
      <c r="C5" s="121"/>
      <c r="D5" s="86" t="s">
        <v>309</v>
      </c>
    </row>
    <row r="6" spans="2:5" x14ac:dyDescent="0.3">
      <c r="B6" s="123" t="s">
        <v>405</v>
      </c>
      <c r="C6" s="85" t="s">
        <v>124</v>
      </c>
      <c r="D6" s="85" t="s">
        <v>952</v>
      </c>
    </row>
    <row r="7" spans="2:5" ht="165.6" x14ac:dyDescent="0.3">
      <c r="B7" s="97" t="s">
        <v>505</v>
      </c>
      <c r="C7" s="85" t="s">
        <v>210</v>
      </c>
      <c r="D7" s="280" t="s">
        <v>5386</v>
      </c>
    </row>
    <row r="8" spans="2:5" ht="248.4" x14ac:dyDescent="0.3">
      <c r="B8" s="97" t="s">
        <v>506</v>
      </c>
      <c r="C8" s="85" t="s">
        <v>211</v>
      </c>
      <c r="D8" s="280" t="s">
        <v>5387</v>
      </c>
      <c r="E8" s="46"/>
    </row>
    <row r="9" spans="2:5" ht="165.6" x14ac:dyDescent="0.3">
      <c r="B9" s="97" t="s">
        <v>507</v>
      </c>
      <c r="C9" s="85" t="s">
        <v>212</v>
      </c>
      <c r="D9" s="280" t="s">
        <v>5385</v>
      </c>
    </row>
    <row r="10" spans="2:5" ht="358.8" x14ac:dyDescent="0.3">
      <c r="B10" s="97" t="s">
        <v>508</v>
      </c>
      <c r="C10" s="85" t="s">
        <v>231</v>
      </c>
      <c r="D10" s="280" t="s">
        <v>5384</v>
      </c>
    </row>
  </sheetData>
  <mergeCells count="1">
    <mergeCell ref="B2:D2"/>
  </mergeCells>
  <conditionalFormatting sqref="D7:D10">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legacyDrawing r:id="rId3"/>
  <controls>
    <mc:AlternateContent xmlns:mc="http://schemas.openxmlformats.org/markup-compatibility/2006">
      <mc:Choice Requires="x14">
        <control shapeId="3174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31745" r:id="rId4" name="aguWaterMark"/>
      </mc:Fallback>
    </mc:AlternateContent>
  </control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19E9A-F520-4D3B-9AC0-6ED27A3413E0}">
  <sheetPr codeName="Sheet23">
    <tabColor theme="0" tint="-4.9989318521683403E-2"/>
    <pageSetUpPr fitToPage="1"/>
  </sheetPr>
  <dimension ref="B1:D10"/>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0.5546875" customWidth="1"/>
    <col min="3" max="3" width="7.5546875" customWidth="1"/>
    <col min="4" max="4" width="150.5546875" customWidth="1"/>
  </cols>
  <sheetData>
    <row r="1" spans="2:4" ht="10.199999999999999" customHeight="1" x14ac:dyDescent="0.3"/>
    <row r="2" spans="2:4" ht="27.9" customHeight="1" x14ac:dyDescent="0.3">
      <c r="B2" s="544" t="s">
        <v>946</v>
      </c>
      <c r="C2" s="544"/>
      <c r="D2" s="544"/>
    </row>
    <row r="3" spans="2:4" ht="14.4" customHeight="1" x14ac:dyDescent="0.3">
      <c r="B3" s="129" t="s">
        <v>1991</v>
      </c>
      <c r="C3" s="80"/>
    </row>
    <row r="4" spans="2:4" ht="14.4" customHeight="1" x14ac:dyDescent="0.3">
      <c r="B4" s="80"/>
      <c r="C4" s="80"/>
    </row>
    <row r="5" spans="2:4" x14ac:dyDescent="0.3">
      <c r="B5" s="120"/>
      <c r="C5" s="121"/>
      <c r="D5" s="86" t="s">
        <v>309</v>
      </c>
    </row>
    <row r="6" spans="2:4" x14ac:dyDescent="0.3">
      <c r="B6" s="123" t="s">
        <v>405</v>
      </c>
      <c r="C6" s="85" t="s">
        <v>124</v>
      </c>
      <c r="D6" s="85" t="s">
        <v>952</v>
      </c>
    </row>
    <row r="7" spans="2:4" ht="317.39999999999998" x14ac:dyDescent="0.3">
      <c r="B7" s="97" t="s">
        <v>509</v>
      </c>
      <c r="C7" s="85" t="s">
        <v>210</v>
      </c>
      <c r="D7" s="280" t="s">
        <v>5392</v>
      </c>
    </row>
    <row r="8" spans="2:4" ht="80.099999999999994" customHeight="1" x14ac:dyDescent="0.3">
      <c r="B8" s="97" t="s">
        <v>510</v>
      </c>
      <c r="C8" s="85" t="s">
        <v>211</v>
      </c>
      <c r="D8" s="279" t="s">
        <v>5289</v>
      </c>
    </row>
    <row r="9" spans="2:4" ht="151.80000000000001" x14ac:dyDescent="0.3">
      <c r="B9" s="97" t="s">
        <v>511</v>
      </c>
      <c r="C9" s="85" t="s">
        <v>212</v>
      </c>
      <c r="D9" s="280" t="s">
        <v>5393</v>
      </c>
    </row>
    <row r="10" spans="2:4" ht="80.099999999999994" customHeight="1" x14ac:dyDescent="0.3">
      <c r="B10" s="97" t="s">
        <v>512</v>
      </c>
      <c r="C10" s="85" t="s">
        <v>231</v>
      </c>
      <c r="D10" s="280" t="s">
        <v>5388</v>
      </c>
    </row>
  </sheetData>
  <mergeCells count="1">
    <mergeCell ref="B2:D2"/>
  </mergeCells>
  <conditionalFormatting sqref="D7:D10">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legacyDrawing r:id="rId3"/>
  <controls>
    <mc:AlternateContent xmlns:mc="http://schemas.openxmlformats.org/markup-compatibility/2006">
      <mc:Choice Requires="x14">
        <control shapeId="3276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32769" r:id="rId4" name="aguWaterMark"/>
      </mc:Fallback>
    </mc:AlternateContent>
  </control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078C-9FA7-4A53-8A42-747159786130}">
  <sheetPr codeName="Sheet24">
    <tabColor theme="0" tint="-4.9989318521683403E-2"/>
    <pageSetUpPr fitToPage="1"/>
  </sheetPr>
  <dimension ref="A1:T31"/>
  <sheetViews>
    <sheetView showGridLines="0" showRowColHeaders="0" zoomScaleNormal="100" workbookViewId="0">
      <pane xSplit="5" ySplit="8" topLeftCell="J9"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5.44140625" customWidth="1"/>
    <col min="3" max="3" width="16.6640625" customWidth="1"/>
    <col min="4" max="4" width="12.88671875" bestFit="1" customWidth="1"/>
    <col min="5" max="5" width="7.5546875" customWidth="1"/>
    <col min="6" max="20" width="18.5546875" customWidth="1"/>
  </cols>
  <sheetData>
    <row r="1" spans="1:20" ht="10.199999999999999" customHeight="1" x14ac:dyDescent="0.3">
      <c r="E1" s="7"/>
    </row>
    <row r="2" spans="1:20" ht="27.9" customHeight="1" x14ac:dyDescent="0.3">
      <c r="A2" s="39"/>
      <c r="B2" s="544" t="s">
        <v>920</v>
      </c>
      <c r="C2" s="544"/>
      <c r="D2" s="544"/>
      <c r="E2" s="544"/>
      <c r="F2" s="544"/>
      <c r="G2" s="544"/>
      <c r="H2" s="544"/>
      <c r="I2" s="544"/>
      <c r="J2" s="544"/>
      <c r="K2" s="544"/>
      <c r="L2" s="544"/>
      <c r="M2" s="544"/>
      <c r="N2" s="544"/>
      <c r="O2" s="544"/>
      <c r="P2" s="544"/>
      <c r="Q2" s="544"/>
      <c r="R2" s="544"/>
      <c r="S2" s="544"/>
      <c r="T2" s="544"/>
    </row>
    <row r="3" spans="1:20" ht="14.4" customHeight="1" x14ac:dyDescent="0.3">
      <c r="A3" s="39"/>
      <c r="B3" s="129" t="s">
        <v>1991</v>
      </c>
      <c r="C3" s="80"/>
      <c r="D3" s="80"/>
      <c r="E3" s="39"/>
    </row>
    <row r="4" spans="1:20" x14ac:dyDescent="0.3">
      <c r="A4" s="44"/>
      <c r="B4" s="44"/>
      <c r="C4" s="44"/>
      <c r="D4" s="44"/>
      <c r="E4" s="44"/>
    </row>
    <row r="5" spans="1:20" ht="14.4" customHeight="1" x14ac:dyDescent="0.3">
      <c r="A5" s="44"/>
      <c r="B5" s="621"/>
      <c r="C5" s="622"/>
      <c r="D5" s="193"/>
      <c r="E5" s="619"/>
      <c r="F5" s="625" t="s">
        <v>513</v>
      </c>
      <c r="G5" s="626"/>
      <c r="H5" s="626"/>
      <c r="I5" s="626"/>
      <c r="J5" s="626"/>
      <c r="K5" s="626"/>
      <c r="L5" s="625" t="s">
        <v>514</v>
      </c>
      <c r="M5" s="626"/>
      <c r="N5" s="626"/>
      <c r="O5" s="626"/>
      <c r="P5" s="626"/>
      <c r="Q5" s="626"/>
      <c r="R5" s="616" t="s">
        <v>515</v>
      </c>
      <c r="S5" s="625" t="s">
        <v>516</v>
      </c>
      <c r="T5" s="626"/>
    </row>
    <row r="6" spans="1:20" ht="27.45" customHeight="1" x14ac:dyDescent="0.3">
      <c r="A6" s="44"/>
      <c r="B6" s="623"/>
      <c r="C6" s="624"/>
      <c r="D6" s="194"/>
      <c r="E6" s="620"/>
      <c r="F6" s="627" t="s">
        <v>517</v>
      </c>
      <c r="G6" s="626"/>
      <c r="H6" s="626"/>
      <c r="I6" s="628" t="s">
        <v>518</v>
      </c>
      <c r="J6" s="626"/>
      <c r="K6" s="626"/>
      <c r="L6" s="628" t="s">
        <v>519</v>
      </c>
      <c r="M6" s="626"/>
      <c r="N6" s="626"/>
      <c r="O6" s="628" t="s">
        <v>520</v>
      </c>
      <c r="P6" s="626"/>
      <c r="Q6" s="626"/>
      <c r="R6" s="617"/>
      <c r="S6" s="628" t="s">
        <v>521</v>
      </c>
      <c r="T6" s="628" t="s">
        <v>522</v>
      </c>
    </row>
    <row r="7" spans="1:20" x14ac:dyDescent="0.3">
      <c r="A7" s="44"/>
      <c r="B7" s="623"/>
      <c r="C7" s="624"/>
      <c r="D7" s="194"/>
      <c r="E7" s="620"/>
      <c r="F7" s="195"/>
      <c r="G7" s="141" t="s">
        <v>523</v>
      </c>
      <c r="H7" s="142" t="s">
        <v>524</v>
      </c>
      <c r="I7" s="191"/>
      <c r="J7" s="141" t="s">
        <v>524</v>
      </c>
      <c r="K7" s="142" t="s">
        <v>525</v>
      </c>
      <c r="L7" s="191"/>
      <c r="M7" s="141" t="s">
        <v>523</v>
      </c>
      <c r="N7" s="142" t="s">
        <v>524</v>
      </c>
      <c r="O7" s="191"/>
      <c r="P7" s="141" t="s">
        <v>524</v>
      </c>
      <c r="Q7" s="142" t="s">
        <v>525</v>
      </c>
      <c r="R7" s="618"/>
      <c r="S7" s="629"/>
      <c r="T7" s="629"/>
    </row>
    <row r="8" spans="1:20" x14ac:dyDescent="0.3">
      <c r="A8" s="44"/>
      <c r="B8" s="623"/>
      <c r="C8" s="624"/>
      <c r="D8" s="194"/>
      <c r="E8" s="85" t="s">
        <v>124</v>
      </c>
      <c r="F8" s="143" t="s">
        <v>210</v>
      </c>
      <c r="G8" s="143" t="s">
        <v>211</v>
      </c>
      <c r="H8" s="143" t="s">
        <v>212</v>
      </c>
      <c r="I8" s="143" t="s">
        <v>231</v>
      </c>
      <c r="J8" s="143" t="s">
        <v>232</v>
      </c>
      <c r="K8" s="143" t="s">
        <v>271</v>
      </c>
      <c r="L8" s="143" t="s">
        <v>272</v>
      </c>
      <c r="M8" s="143" t="s">
        <v>299</v>
      </c>
      <c r="N8" s="143" t="s">
        <v>319</v>
      </c>
      <c r="O8" s="143" t="s">
        <v>320</v>
      </c>
      <c r="P8" s="143" t="s">
        <v>321</v>
      </c>
      <c r="Q8" s="143" t="s">
        <v>322</v>
      </c>
      <c r="R8" s="143" t="s">
        <v>323</v>
      </c>
      <c r="S8" s="143" t="s">
        <v>413</v>
      </c>
      <c r="T8" s="143" t="s">
        <v>414</v>
      </c>
    </row>
    <row r="9" spans="1:20" ht="14.4" customHeight="1" x14ac:dyDescent="0.3">
      <c r="B9" s="542" t="s">
        <v>527</v>
      </c>
      <c r="C9" s="563"/>
      <c r="D9" s="543"/>
      <c r="E9" s="124" t="s">
        <v>526</v>
      </c>
      <c r="F9" s="284">
        <v>464064131.86000001</v>
      </c>
      <c r="G9" s="284">
        <v>464064131.86000001</v>
      </c>
      <c r="H9" s="284"/>
      <c r="I9" s="284"/>
      <c r="J9" s="284"/>
      <c r="K9" s="284"/>
      <c r="L9" s="284"/>
      <c r="M9" s="284"/>
      <c r="N9" s="284"/>
      <c r="O9" s="284"/>
      <c r="P9" s="284"/>
      <c r="Q9" s="284"/>
      <c r="R9" s="284"/>
      <c r="S9" s="284"/>
      <c r="T9" s="284"/>
    </row>
    <row r="10" spans="1:20" x14ac:dyDescent="0.3">
      <c r="B10" s="575" t="s">
        <v>503</v>
      </c>
      <c r="C10" s="567"/>
      <c r="D10" s="571"/>
      <c r="E10" s="124" t="s">
        <v>339</v>
      </c>
      <c r="F10" s="284">
        <v>2139858060</v>
      </c>
      <c r="G10" s="284">
        <v>2080680732.2</v>
      </c>
      <c r="H10" s="284">
        <v>53788513.780000001</v>
      </c>
      <c r="I10" s="284">
        <v>14018610.699999999</v>
      </c>
      <c r="J10" s="284"/>
      <c r="K10" s="284">
        <v>13797497.09</v>
      </c>
      <c r="L10" s="284">
        <v>-14050738.189999999</v>
      </c>
      <c r="M10" s="284">
        <v>-10853579.880000001</v>
      </c>
      <c r="N10" s="284">
        <v>-3197158.31</v>
      </c>
      <c r="O10" s="284">
        <v>-5369995.2400000002</v>
      </c>
      <c r="P10" s="284"/>
      <c r="Q10" s="284">
        <v>-5369995.2400000002</v>
      </c>
      <c r="R10" s="284"/>
      <c r="S10" s="284">
        <v>1866981488.1400001</v>
      </c>
      <c r="T10" s="284">
        <v>8070478.0800000001</v>
      </c>
    </row>
    <row r="11" spans="1:20" x14ac:dyDescent="0.3">
      <c r="B11" s="161"/>
      <c r="C11" s="563" t="s">
        <v>528</v>
      </c>
      <c r="D11" s="543"/>
      <c r="E11" s="85" t="s">
        <v>340</v>
      </c>
      <c r="F11" s="284"/>
      <c r="G11" s="284"/>
      <c r="H11" s="284"/>
      <c r="I11" s="284"/>
      <c r="J11" s="284"/>
      <c r="K11" s="284"/>
      <c r="L11" s="284"/>
      <c r="M11" s="284"/>
      <c r="N11" s="284"/>
      <c r="O11" s="284"/>
      <c r="P11" s="284"/>
      <c r="Q11" s="284"/>
      <c r="R11" s="284"/>
      <c r="S11" s="284"/>
      <c r="T11" s="284"/>
    </row>
    <row r="12" spans="1:20" x14ac:dyDescent="0.3">
      <c r="B12" s="161"/>
      <c r="C12" s="563" t="s">
        <v>529</v>
      </c>
      <c r="D12" s="543"/>
      <c r="E12" s="85" t="s">
        <v>361</v>
      </c>
      <c r="F12" s="284">
        <v>68765.899999999994</v>
      </c>
      <c r="G12" s="284">
        <v>68765.899999999994</v>
      </c>
      <c r="H12" s="284"/>
      <c r="I12" s="284"/>
      <c r="J12" s="284"/>
      <c r="K12" s="284"/>
      <c r="L12" s="284">
        <v>-117.79</v>
      </c>
      <c r="M12" s="284">
        <v>-117.79</v>
      </c>
      <c r="N12" s="284"/>
      <c r="O12" s="284"/>
      <c r="P12" s="284"/>
      <c r="Q12" s="284"/>
      <c r="R12" s="284"/>
      <c r="S12" s="284">
        <v>67704.350000000006</v>
      </c>
      <c r="T12" s="284"/>
    </row>
    <row r="13" spans="1:20" x14ac:dyDescent="0.3">
      <c r="B13" s="161"/>
      <c r="C13" s="563" t="s">
        <v>530</v>
      </c>
      <c r="D13" s="543"/>
      <c r="E13" s="85" t="s">
        <v>362</v>
      </c>
      <c r="F13" s="284"/>
      <c r="G13" s="284"/>
      <c r="H13" s="284"/>
      <c r="I13" s="284"/>
      <c r="J13" s="284"/>
      <c r="K13" s="284"/>
      <c r="L13" s="284"/>
      <c r="M13" s="284"/>
      <c r="N13" s="284"/>
      <c r="O13" s="284"/>
      <c r="P13" s="284"/>
      <c r="Q13" s="284"/>
      <c r="R13" s="284"/>
      <c r="S13" s="284"/>
      <c r="T13" s="284"/>
    </row>
    <row r="14" spans="1:20" x14ac:dyDescent="0.3">
      <c r="B14" s="161"/>
      <c r="C14" s="563" t="s">
        <v>531</v>
      </c>
      <c r="D14" s="543"/>
      <c r="E14" s="85" t="s">
        <v>363</v>
      </c>
      <c r="F14" s="284">
        <v>113122476.77</v>
      </c>
      <c r="G14" s="284">
        <v>113122476.77</v>
      </c>
      <c r="H14" s="284"/>
      <c r="I14" s="284"/>
      <c r="J14" s="284"/>
      <c r="K14" s="284"/>
      <c r="L14" s="284">
        <v>-610399.86</v>
      </c>
      <c r="M14" s="284">
        <v>-610399.86</v>
      </c>
      <c r="N14" s="284"/>
      <c r="O14" s="284"/>
      <c r="P14" s="284"/>
      <c r="Q14" s="284"/>
      <c r="R14" s="284"/>
      <c r="S14" s="284">
        <v>90783793.700000003</v>
      </c>
      <c r="T14" s="284"/>
    </row>
    <row r="15" spans="1:20" x14ac:dyDescent="0.3">
      <c r="B15" s="161"/>
      <c r="C15" s="567" t="s">
        <v>532</v>
      </c>
      <c r="D15" s="543"/>
      <c r="E15" s="85" t="s">
        <v>364</v>
      </c>
      <c r="F15" s="284">
        <v>956685690.48000002</v>
      </c>
      <c r="G15" s="284">
        <v>934940582.41999996</v>
      </c>
      <c r="H15" s="284">
        <v>21745108.059999999</v>
      </c>
      <c r="I15" s="284">
        <v>7658934.6600000001</v>
      </c>
      <c r="J15" s="284"/>
      <c r="K15" s="284">
        <v>7658934.6600000001</v>
      </c>
      <c r="L15" s="284">
        <v>-8703865.3200000003</v>
      </c>
      <c r="M15" s="284">
        <v>-7466999.71</v>
      </c>
      <c r="N15" s="284">
        <v>-1236865.6100000001</v>
      </c>
      <c r="O15" s="284">
        <v>-2724125.14</v>
      </c>
      <c r="P15" s="284"/>
      <c r="Q15" s="284">
        <v>-2724125.14</v>
      </c>
      <c r="R15" s="284"/>
      <c r="S15" s="284">
        <v>840577347.73000002</v>
      </c>
      <c r="T15" s="284">
        <v>4777178.59</v>
      </c>
    </row>
    <row r="16" spans="1:20" ht="21.6" x14ac:dyDescent="0.3">
      <c r="B16" s="161"/>
      <c r="C16" s="196"/>
      <c r="D16" s="162" t="s">
        <v>533</v>
      </c>
      <c r="E16" s="124" t="s">
        <v>373</v>
      </c>
      <c r="F16" s="284">
        <v>915805192.89999998</v>
      </c>
      <c r="G16" s="284">
        <v>894060084.84000003</v>
      </c>
      <c r="H16" s="284">
        <v>21745108.059999999</v>
      </c>
      <c r="I16" s="284">
        <v>7658934.6600000001</v>
      </c>
      <c r="J16" s="284"/>
      <c r="K16" s="284">
        <v>7658934.6600000001</v>
      </c>
      <c r="L16" s="284">
        <v>-8159363.3899999997</v>
      </c>
      <c r="M16" s="284">
        <v>-6922497.7800000003</v>
      </c>
      <c r="N16" s="284">
        <v>-1236865.6100000001</v>
      </c>
      <c r="O16" s="284">
        <v>-2724125.14</v>
      </c>
      <c r="P16" s="284"/>
      <c r="Q16" s="284">
        <v>-2724125.14</v>
      </c>
      <c r="R16" s="284"/>
      <c r="S16" s="284">
        <v>803565119.97000003</v>
      </c>
      <c r="T16" s="284">
        <v>4777178.59</v>
      </c>
    </row>
    <row r="17" spans="2:20" x14ac:dyDescent="0.3">
      <c r="B17" s="189"/>
      <c r="C17" s="563" t="s">
        <v>534</v>
      </c>
      <c r="D17" s="543"/>
      <c r="E17" s="85" t="s">
        <v>365</v>
      </c>
      <c r="F17" s="284">
        <v>1069981126.85</v>
      </c>
      <c r="G17" s="284">
        <v>1032548907.11</v>
      </c>
      <c r="H17" s="284">
        <v>32043405.719999999</v>
      </c>
      <c r="I17" s="284">
        <v>6359676.04</v>
      </c>
      <c r="J17" s="284"/>
      <c r="K17" s="284">
        <v>6138562.4299999997</v>
      </c>
      <c r="L17" s="284">
        <v>-4736355.22</v>
      </c>
      <c r="M17" s="284">
        <v>-2776062.52</v>
      </c>
      <c r="N17" s="284">
        <v>-1960292.7</v>
      </c>
      <c r="O17" s="284">
        <v>-2645870.1</v>
      </c>
      <c r="P17" s="284"/>
      <c r="Q17" s="284">
        <v>-2645870.1</v>
      </c>
      <c r="R17" s="284"/>
      <c r="S17" s="284">
        <v>935552642.36000001</v>
      </c>
      <c r="T17" s="284">
        <v>3293299.49</v>
      </c>
    </row>
    <row r="18" spans="2:20" x14ac:dyDescent="0.3">
      <c r="B18" s="575" t="s">
        <v>370</v>
      </c>
      <c r="C18" s="567"/>
      <c r="D18" s="571"/>
      <c r="E18" s="124" t="s">
        <v>366</v>
      </c>
      <c r="F18" s="284">
        <v>63066502.57</v>
      </c>
      <c r="G18" s="284">
        <v>63066502.57</v>
      </c>
      <c r="H18" s="284"/>
      <c r="I18" s="284"/>
      <c r="J18" s="284"/>
      <c r="K18" s="284"/>
      <c r="L18" s="284">
        <v>-42852.56</v>
      </c>
      <c r="M18" s="284">
        <v>-42852.56</v>
      </c>
      <c r="N18" s="284"/>
      <c r="O18" s="284"/>
      <c r="P18" s="284"/>
      <c r="Q18" s="284"/>
      <c r="R18" s="284"/>
      <c r="S18" s="284"/>
      <c r="T18" s="284"/>
    </row>
    <row r="19" spans="2:20" x14ac:dyDescent="0.3">
      <c r="B19" s="606"/>
      <c r="C19" s="563" t="s">
        <v>528</v>
      </c>
      <c r="D19" s="543"/>
      <c r="E19" s="85" t="s">
        <v>367</v>
      </c>
      <c r="F19" s="284"/>
      <c r="G19" s="284"/>
      <c r="H19" s="284"/>
      <c r="I19" s="284"/>
      <c r="J19" s="284"/>
      <c r="K19" s="284"/>
      <c r="L19" s="284"/>
      <c r="M19" s="284"/>
      <c r="N19" s="284"/>
      <c r="O19" s="284"/>
      <c r="P19" s="284"/>
      <c r="Q19" s="284"/>
      <c r="R19" s="284"/>
      <c r="S19" s="284"/>
      <c r="T19" s="284"/>
    </row>
    <row r="20" spans="2:20" x14ac:dyDescent="0.3">
      <c r="B20" s="606"/>
      <c r="C20" s="563" t="s">
        <v>529</v>
      </c>
      <c r="D20" s="543"/>
      <c r="E20" s="85" t="s">
        <v>535</v>
      </c>
      <c r="F20" s="284">
        <v>51746315.43</v>
      </c>
      <c r="G20" s="284">
        <v>51746315.43</v>
      </c>
      <c r="H20" s="284"/>
      <c r="I20" s="284"/>
      <c r="J20" s="284"/>
      <c r="K20" s="284"/>
      <c r="L20" s="284"/>
      <c r="M20" s="284"/>
      <c r="N20" s="284"/>
      <c r="O20" s="284"/>
      <c r="P20" s="284"/>
      <c r="Q20" s="284"/>
      <c r="R20" s="284"/>
      <c r="S20" s="284"/>
      <c r="T20" s="284"/>
    </row>
    <row r="21" spans="2:20" x14ac:dyDescent="0.3">
      <c r="B21" s="606"/>
      <c r="C21" s="563" t="s">
        <v>530</v>
      </c>
      <c r="D21" s="543"/>
      <c r="E21" s="85" t="s">
        <v>377</v>
      </c>
      <c r="F21" s="284">
        <v>3934755.38</v>
      </c>
      <c r="G21" s="284">
        <v>3934755.38</v>
      </c>
      <c r="H21" s="284"/>
      <c r="I21" s="284"/>
      <c r="J21" s="284"/>
      <c r="K21" s="284"/>
      <c r="L21" s="284"/>
      <c r="M21" s="284"/>
      <c r="N21" s="284"/>
      <c r="O21" s="284"/>
      <c r="P21" s="284"/>
      <c r="Q21" s="284"/>
      <c r="R21" s="284"/>
      <c r="S21" s="284"/>
      <c r="T21" s="284"/>
    </row>
    <row r="22" spans="2:20" x14ac:dyDescent="0.3">
      <c r="B22" s="606"/>
      <c r="C22" s="563" t="s">
        <v>531</v>
      </c>
      <c r="D22" s="543"/>
      <c r="E22" s="85" t="s">
        <v>382</v>
      </c>
      <c r="F22" s="284"/>
      <c r="G22" s="284"/>
      <c r="H22" s="284"/>
      <c r="I22" s="284"/>
      <c r="J22" s="284"/>
      <c r="K22" s="284"/>
      <c r="L22" s="284"/>
      <c r="M22" s="284"/>
      <c r="N22" s="284"/>
      <c r="O22" s="284"/>
      <c r="P22" s="284"/>
      <c r="Q22" s="284"/>
      <c r="R22" s="284"/>
      <c r="S22" s="284"/>
      <c r="T22" s="284"/>
    </row>
    <row r="23" spans="2:20" x14ac:dyDescent="0.3">
      <c r="B23" s="568"/>
      <c r="C23" s="563" t="s">
        <v>532</v>
      </c>
      <c r="D23" s="543"/>
      <c r="E23" s="85" t="s">
        <v>384</v>
      </c>
      <c r="F23" s="284">
        <v>7385431.7599999998</v>
      </c>
      <c r="G23" s="284">
        <v>7385431.7599999998</v>
      </c>
      <c r="H23" s="284"/>
      <c r="I23" s="284"/>
      <c r="J23" s="284"/>
      <c r="K23" s="284"/>
      <c r="L23" s="284">
        <v>-42852.56</v>
      </c>
      <c r="M23" s="284">
        <v>-42852.56</v>
      </c>
      <c r="N23" s="284"/>
      <c r="O23" s="284"/>
      <c r="P23" s="284"/>
      <c r="Q23" s="284"/>
      <c r="R23" s="284"/>
      <c r="S23" s="284"/>
      <c r="T23" s="284"/>
    </row>
    <row r="24" spans="2:20" ht="14.4" customHeight="1" x14ac:dyDescent="0.3">
      <c r="B24" s="575" t="s">
        <v>536</v>
      </c>
      <c r="C24" s="567"/>
      <c r="D24" s="571"/>
      <c r="E24" s="124" t="s">
        <v>386</v>
      </c>
      <c r="F24" s="284">
        <v>242336182.00999999</v>
      </c>
      <c r="G24" s="284">
        <v>241459288.13</v>
      </c>
      <c r="H24" s="284">
        <v>876893.88</v>
      </c>
      <c r="I24" s="284">
        <v>44068.61</v>
      </c>
      <c r="J24" s="284"/>
      <c r="K24" s="284">
        <v>44068.61</v>
      </c>
      <c r="L24" s="284">
        <v>823441.66</v>
      </c>
      <c r="M24" s="284">
        <v>810566.15</v>
      </c>
      <c r="N24" s="284">
        <v>12875.51</v>
      </c>
      <c r="O24" s="284">
        <v>4252.84</v>
      </c>
      <c r="P24" s="284"/>
      <c r="Q24" s="284">
        <v>4252.84</v>
      </c>
      <c r="R24" s="317"/>
      <c r="S24" s="284">
        <v>221113772.31999999</v>
      </c>
      <c r="T24" s="284">
        <v>904259.78</v>
      </c>
    </row>
    <row r="25" spans="2:20" x14ac:dyDescent="0.3">
      <c r="B25" s="606"/>
      <c r="C25" s="563" t="s">
        <v>528</v>
      </c>
      <c r="D25" s="543"/>
      <c r="E25" s="85" t="s">
        <v>387</v>
      </c>
      <c r="F25" s="284"/>
      <c r="G25" s="284"/>
      <c r="H25" s="284"/>
      <c r="I25" s="284"/>
      <c r="J25" s="284"/>
      <c r="K25" s="284"/>
      <c r="L25" s="284"/>
      <c r="M25" s="284"/>
      <c r="N25" s="284"/>
      <c r="O25" s="284"/>
      <c r="P25" s="284"/>
      <c r="Q25" s="284"/>
      <c r="R25" s="317"/>
      <c r="S25" s="284"/>
      <c r="T25" s="284"/>
    </row>
    <row r="26" spans="2:20" x14ac:dyDescent="0.3">
      <c r="B26" s="606"/>
      <c r="C26" s="563" t="s">
        <v>529</v>
      </c>
      <c r="D26" s="543"/>
      <c r="E26" s="85" t="s">
        <v>388</v>
      </c>
      <c r="F26" s="284">
        <v>5301.5</v>
      </c>
      <c r="G26" s="284">
        <v>5301.5</v>
      </c>
      <c r="H26" s="284"/>
      <c r="I26" s="284"/>
      <c r="J26" s="284"/>
      <c r="K26" s="284"/>
      <c r="L26" s="284">
        <v>20.149999999999999</v>
      </c>
      <c r="M26" s="284">
        <v>20.149999999999999</v>
      </c>
      <c r="N26" s="284"/>
      <c r="O26" s="284"/>
      <c r="P26" s="284"/>
      <c r="Q26" s="284"/>
      <c r="R26" s="317"/>
      <c r="S26" s="284"/>
      <c r="T26" s="284"/>
    </row>
    <row r="27" spans="2:20" x14ac:dyDescent="0.3">
      <c r="B27" s="606"/>
      <c r="C27" s="563" t="s">
        <v>530</v>
      </c>
      <c r="D27" s="543"/>
      <c r="E27" s="85" t="s">
        <v>389</v>
      </c>
      <c r="F27" s="284"/>
      <c r="G27" s="284"/>
      <c r="H27" s="284"/>
      <c r="I27" s="284"/>
      <c r="J27" s="284"/>
      <c r="K27" s="284"/>
      <c r="L27" s="284"/>
      <c r="M27" s="284"/>
      <c r="N27" s="284"/>
      <c r="O27" s="284"/>
      <c r="P27" s="284"/>
      <c r="Q27" s="284"/>
      <c r="R27" s="317"/>
      <c r="S27" s="284"/>
      <c r="T27" s="284"/>
    </row>
    <row r="28" spans="2:20" ht="14.4" customHeight="1" x14ac:dyDescent="0.3">
      <c r="B28" s="606"/>
      <c r="C28" s="563" t="s">
        <v>531</v>
      </c>
      <c r="D28" s="543"/>
      <c r="E28" s="85" t="s">
        <v>390</v>
      </c>
      <c r="F28" s="284">
        <v>9383318.4600000009</v>
      </c>
      <c r="G28" s="284">
        <v>9383318.4600000009</v>
      </c>
      <c r="H28" s="284"/>
      <c r="I28" s="284"/>
      <c r="J28" s="284"/>
      <c r="K28" s="284"/>
      <c r="L28" s="284">
        <v>23758.32</v>
      </c>
      <c r="M28" s="284">
        <v>23758.32</v>
      </c>
      <c r="N28" s="284"/>
      <c r="O28" s="284"/>
      <c r="P28" s="284"/>
      <c r="Q28" s="284"/>
      <c r="R28" s="317"/>
      <c r="S28" s="284">
        <v>78762267.310000002</v>
      </c>
      <c r="T28" s="284"/>
    </row>
    <row r="29" spans="2:20" ht="14.4" customHeight="1" x14ac:dyDescent="0.3">
      <c r="B29" s="606"/>
      <c r="C29" s="563" t="s">
        <v>532</v>
      </c>
      <c r="D29" s="543"/>
      <c r="E29" s="85" t="s">
        <v>391</v>
      </c>
      <c r="F29" s="284">
        <v>198892972.58000001</v>
      </c>
      <c r="G29" s="284">
        <v>198061513.19999999</v>
      </c>
      <c r="H29" s="284">
        <v>831459.38</v>
      </c>
      <c r="I29" s="284">
        <v>20681.2</v>
      </c>
      <c r="J29" s="284"/>
      <c r="K29" s="284">
        <v>20681.2</v>
      </c>
      <c r="L29" s="284">
        <v>754619</v>
      </c>
      <c r="M29" s="284">
        <v>741743.64</v>
      </c>
      <c r="N29" s="284">
        <v>12875.36</v>
      </c>
      <c r="O29" s="284">
        <v>3414.62</v>
      </c>
      <c r="P29" s="284"/>
      <c r="Q29" s="284">
        <v>3414.62</v>
      </c>
      <c r="R29" s="317"/>
      <c r="S29" s="284">
        <v>133465718.31999999</v>
      </c>
      <c r="T29" s="284">
        <v>904259.78</v>
      </c>
    </row>
    <row r="30" spans="2:20" x14ac:dyDescent="0.3">
      <c r="B30" s="568"/>
      <c r="C30" s="563" t="s">
        <v>534</v>
      </c>
      <c r="D30" s="543"/>
      <c r="E30" s="85" t="s">
        <v>392</v>
      </c>
      <c r="F30" s="284">
        <v>34054589.469999999</v>
      </c>
      <c r="G30" s="284">
        <v>34009154.969999999</v>
      </c>
      <c r="H30" s="284">
        <v>45434.5</v>
      </c>
      <c r="I30" s="284">
        <v>23387.41</v>
      </c>
      <c r="J30" s="284"/>
      <c r="K30" s="284">
        <v>23387.41</v>
      </c>
      <c r="L30" s="284">
        <v>45044.19</v>
      </c>
      <c r="M30" s="284">
        <v>45044.04</v>
      </c>
      <c r="N30" s="284">
        <v>0.15</v>
      </c>
      <c r="O30" s="284">
        <v>838.22</v>
      </c>
      <c r="P30" s="284"/>
      <c r="Q30" s="284">
        <v>838.22</v>
      </c>
      <c r="R30" s="317"/>
      <c r="S30" s="284">
        <v>8885786.6899999995</v>
      </c>
      <c r="T30" s="284"/>
    </row>
    <row r="31" spans="2:20" x14ac:dyDescent="0.3">
      <c r="B31" s="573" t="s">
        <v>230</v>
      </c>
      <c r="C31" s="565"/>
      <c r="D31" s="566"/>
      <c r="E31" s="124" t="s">
        <v>393</v>
      </c>
      <c r="F31" s="284">
        <v>2909324876.4400001</v>
      </c>
      <c r="G31" s="284">
        <v>2849270654.7600002</v>
      </c>
      <c r="H31" s="284">
        <v>54665407.659999996</v>
      </c>
      <c r="I31" s="284">
        <v>14062679.310000001</v>
      </c>
      <c r="J31" s="284"/>
      <c r="K31" s="284">
        <v>13841565.699999999</v>
      </c>
      <c r="L31" s="284">
        <v>-13270149.09</v>
      </c>
      <c r="M31" s="284">
        <v>-10085866.289999999</v>
      </c>
      <c r="N31" s="284">
        <v>-3184282.8</v>
      </c>
      <c r="O31" s="284">
        <v>-5365742.4000000004</v>
      </c>
      <c r="P31" s="284"/>
      <c r="Q31" s="284">
        <v>-5365742.4000000004</v>
      </c>
      <c r="R31" s="284"/>
      <c r="S31" s="284">
        <v>2088095260.46</v>
      </c>
      <c r="T31" s="284">
        <v>8974737.8599999994</v>
      </c>
    </row>
  </sheetData>
  <mergeCells count="37">
    <mergeCell ref="B2:T2"/>
    <mergeCell ref="F5:K5"/>
    <mergeCell ref="L5:Q5"/>
    <mergeCell ref="S5:T5"/>
    <mergeCell ref="F6:H6"/>
    <mergeCell ref="I6:K6"/>
    <mergeCell ref="L6:N6"/>
    <mergeCell ref="O6:Q6"/>
    <mergeCell ref="S6:S7"/>
    <mergeCell ref="T6:T7"/>
    <mergeCell ref="B9:D9"/>
    <mergeCell ref="B10:D10"/>
    <mergeCell ref="C11:D11"/>
    <mergeCell ref="R5:R7"/>
    <mergeCell ref="E5:E7"/>
    <mergeCell ref="B5:C8"/>
    <mergeCell ref="C23:D23"/>
    <mergeCell ref="B19:B23"/>
    <mergeCell ref="C12:D12"/>
    <mergeCell ref="C13:D13"/>
    <mergeCell ref="C14:D14"/>
    <mergeCell ref="C15:D15"/>
    <mergeCell ref="C17:D17"/>
    <mergeCell ref="B18:D18"/>
    <mergeCell ref="C19:D19"/>
    <mergeCell ref="C20:D20"/>
    <mergeCell ref="C21:D21"/>
    <mergeCell ref="C22:D22"/>
    <mergeCell ref="B25:B30"/>
    <mergeCell ref="C30:D30"/>
    <mergeCell ref="B31:D31"/>
    <mergeCell ref="B24:D24"/>
    <mergeCell ref="C25:D25"/>
    <mergeCell ref="C26:D26"/>
    <mergeCell ref="C27:D27"/>
    <mergeCell ref="C28:D28"/>
    <mergeCell ref="C29:D29"/>
  </mergeCells>
  <pageMargins left="0.70866141732283472" right="0.70866141732283472" top="0.74803149606299213" bottom="0.74803149606299213" header="0.31496062992125984" footer="0.31496062992125984"/>
  <pageSetup paperSize="9" scale="77" fitToHeight="0" orientation="landscape" r:id="rId1"/>
  <headerFooter>
    <oddHeader>&amp;CEN
Annex XV</oddHeader>
    <oddFooter>&amp;C&amp;P</oddFooter>
  </headerFooter>
  <ignoredErrors>
    <ignoredError sqref="E9 E10:E31" numberStoredAsText="1"/>
  </ignoredErrors>
  <drawing r:id="rId2"/>
  <legacyDrawing r:id="rId3"/>
  <controls>
    <mc:AlternateContent xmlns:mc="http://schemas.openxmlformats.org/markup-compatibility/2006">
      <mc:Choice Requires="x14">
        <control shapeId="33793" r:id="rId4" name="aguWaterMark">
          <controlPr defaultSize="0" disabled="1" autoLine="0" autoPict="0" r:id="rId5">
            <anchor moveWithCells="1">
              <from>
                <xdr:col>0</xdr:col>
                <xdr:colOff>0</xdr:colOff>
                <xdr:row>0</xdr:row>
                <xdr:rowOff>0</xdr:rowOff>
              </from>
              <to>
                <xdr:col>2</xdr:col>
                <xdr:colOff>68580</xdr:colOff>
                <xdr:row>1</xdr:row>
                <xdr:rowOff>106680</xdr:rowOff>
              </to>
            </anchor>
          </controlPr>
        </control>
      </mc:Choice>
      <mc:Fallback>
        <control shapeId="33793" r:id="rId4" name="aguWaterMark"/>
      </mc:Fallback>
    </mc:AlternateContent>
  </control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3ED75-C198-41CC-AE97-DF7E0072B9E5}">
  <sheetPr codeName="Sheet25">
    <tabColor theme="0" tint="-4.9989318521683403E-2"/>
    <pageSetUpPr fitToPage="1"/>
  </sheetPr>
  <dimension ref="B1:I12"/>
  <sheetViews>
    <sheetView showGridLines="0" showRowColHeaders="0" zoomScaleNormal="100" workbookViewId="0">
      <pane xSplit="3" ySplit="7" topLeftCell="D8"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27" customWidth="1"/>
    <col min="3" max="3" width="7.5546875" customWidth="1"/>
    <col min="4" max="9" width="18.5546875" customWidth="1"/>
  </cols>
  <sheetData>
    <row r="1" spans="2:9" ht="10.199999999999999" customHeight="1" x14ac:dyDescent="0.3"/>
    <row r="2" spans="2:9" ht="27.9" customHeight="1" x14ac:dyDescent="0.3">
      <c r="B2" s="544" t="s">
        <v>921</v>
      </c>
      <c r="C2" s="544"/>
      <c r="D2" s="544"/>
      <c r="E2" s="544"/>
      <c r="F2" s="544"/>
      <c r="G2" s="544"/>
      <c r="H2" s="544"/>
      <c r="I2" s="544"/>
    </row>
    <row r="3" spans="2:9" ht="14.4" customHeight="1" x14ac:dyDescent="0.3">
      <c r="B3" s="129" t="s">
        <v>1991</v>
      </c>
      <c r="C3" s="28"/>
    </row>
    <row r="5" spans="2:9" x14ac:dyDescent="0.3">
      <c r="B5" s="621"/>
      <c r="C5" s="127"/>
      <c r="D5" s="560" t="s">
        <v>537</v>
      </c>
      <c r="E5" s="537"/>
      <c r="F5" s="537"/>
      <c r="G5" s="537"/>
      <c r="H5" s="537"/>
      <c r="I5" s="537"/>
    </row>
    <row r="6" spans="2:9" ht="42" customHeight="1" x14ac:dyDescent="0.3">
      <c r="B6" s="623"/>
      <c r="C6" s="126"/>
      <c r="D6" s="197" t="s">
        <v>538</v>
      </c>
      <c r="E6" s="141" t="s">
        <v>539</v>
      </c>
      <c r="F6" s="141" t="s">
        <v>540</v>
      </c>
      <c r="G6" s="141" t="s">
        <v>541</v>
      </c>
      <c r="H6" s="141" t="s">
        <v>542</v>
      </c>
      <c r="I6" s="141" t="s">
        <v>230</v>
      </c>
    </row>
    <row r="7" spans="2:9" x14ac:dyDescent="0.3">
      <c r="B7" s="630"/>
      <c r="C7" s="85" t="s">
        <v>124</v>
      </c>
      <c r="D7" s="143" t="s">
        <v>210</v>
      </c>
      <c r="E7" s="143" t="s">
        <v>211</v>
      </c>
      <c r="F7" s="143" t="s">
        <v>212</v>
      </c>
      <c r="G7" s="143" t="s">
        <v>231</v>
      </c>
      <c r="H7" s="143" t="s">
        <v>232</v>
      </c>
      <c r="I7" s="143" t="s">
        <v>271</v>
      </c>
    </row>
    <row r="8" spans="2:9" x14ac:dyDescent="0.3">
      <c r="B8" s="97" t="s">
        <v>503</v>
      </c>
      <c r="C8" s="85">
        <v>1</v>
      </c>
      <c r="D8" s="284">
        <v>150702865</v>
      </c>
      <c r="E8" s="284">
        <v>127807030</v>
      </c>
      <c r="F8" s="284">
        <v>880669727</v>
      </c>
      <c r="G8" s="284">
        <v>962533517</v>
      </c>
      <c r="H8" s="284">
        <v>16923423</v>
      </c>
      <c r="I8" s="284">
        <v>2138636562</v>
      </c>
    </row>
    <row r="9" spans="2:9" x14ac:dyDescent="0.3">
      <c r="B9" s="97" t="s">
        <v>370</v>
      </c>
      <c r="C9" s="85">
        <v>2</v>
      </c>
      <c r="D9" s="284">
        <v>0</v>
      </c>
      <c r="E9" s="284">
        <v>5121401</v>
      </c>
      <c r="F9" s="284">
        <v>33490735</v>
      </c>
      <c r="G9" s="284">
        <v>24410604</v>
      </c>
      <c r="H9" s="284">
        <v>0</v>
      </c>
      <c r="I9" s="284">
        <v>63022740</v>
      </c>
    </row>
    <row r="10" spans="2:9" x14ac:dyDescent="0.3">
      <c r="B10" s="140" t="s">
        <v>230</v>
      </c>
      <c r="C10" s="85">
        <v>3</v>
      </c>
      <c r="D10" s="330">
        <v>150702865</v>
      </c>
      <c r="E10" s="330">
        <v>132928431</v>
      </c>
      <c r="F10" s="330">
        <v>914160462</v>
      </c>
      <c r="G10" s="330">
        <v>986944121</v>
      </c>
      <c r="H10" s="330">
        <v>16923423</v>
      </c>
      <c r="I10" s="330">
        <v>2201659302</v>
      </c>
    </row>
    <row r="12" spans="2:9" x14ac:dyDescent="0.3">
      <c r="D12" s="3"/>
    </row>
  </sheetData>
  <mergeCells count="3">
    <mergeCell ref="D5:I5"/>
    <mergeCell ref="B2:I2"/>
    <mergeCell ref="B5:B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legacyDrawing r:id="rId3"/>
  <controls>
    <mc:AlternateContent xmlns:mc="http://schemas.openxmlformats.org/markup-compatibility/2006">
      <mc:Choice Requires="x14">
        <control shapeId="3481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34817" r:id="rId4" name="aguWaterMark"/>
      </mc:Fallback>
    </mc:AlternateContent>
  </control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44C6-7B40-450C-B2F9-7368A6033469}">
  <sheetPr codeName="Sheet28">
    <tabColor theme="0" tint="-4.9989318521683403E-2"/>
    <pageSetUpPr fitToPage="1"/>
  </sheetPr>
  <dimension ref="A1:L19"/>
  <sheetViews>
    <sheetView showGridLines="0" showRowColHeaders="0" zoomScaleNormal="100" workbookViewId="0">
      <pane xSplit="4" ySplit="8" topLeftCell="E9"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4.6640625" customWidth="1"/>
    <col min="3" max="3" width="50.44140625" customWidth="1"/>
    <col min="4" max="4" width="7.5546875" customWidth="1"/>
    <col min="5" max="12" width="18.5546875" customWidth="1"/>
  </cols>
  <sheetData>
    <row r="1" spans="1:12" ht="10.199999999999999" customHeight="1" x14ac:dyDescent="0.3"/>
    <row r="2" spans="1:12" ht="27.9" customHeight="1" x14ac:dyDescent="0.3">
      <c r="A2" s="39"/>
      <c r="B2" s="544" t="s">
        <v>922</v>
      </c>
      <c r="C2" s="544"/>
      <c r="D2" s="544"/>
      <c r="E2" s="544"/>
      <c r="F2" s="544"/>
      <c r="G2" s="544"/>
      <c r="H2" s="544"/>
      <c r="I2" s="544"/>
      <c r="J2" s="544"/>
      <c r="K2" s="544"/>
      <c r="L2" s="544"/>
    </row>
    <row r="3" spans="1:12" ht="14.4" customHeight="1" x14ac:dyDescent="0.3">
      <c r="A3" s="44"/>
      <c r="B3" s="129" t="s">
        <v>1991</v>
      </c>
      <c r="C3" s="80"/>
    </row>
    <row r="4" spans="1:12" ht="14.4" customHeight="1" x14ac:dyDescent="0.3">
      <c r="A4" s="44"/>
      <c r="B4" s="129"/>
      <c r="C4" s="80"/>
    </row>
    <row r="5" spans="1:12" ht="52.5" customHeight="1" x14ac:dyDescent="0.3">
      <c r="A5" s="44"/>
      <c r="B5" s="621"/>
      <c r="C5" s="622"/>
      <c r="D5" s="619"/>
      <c r="E5" s="625" t="s">
        <v>543</v>
      </c>
      <c r="F5" s="626"/>
      <c r="G5" s="626"/>
      <c r="H5" s="626"/>
      <c r="I5" s="631" t="s">
        <v>514</v>
      </c>
      <c r="J5" s="631"/>
      <c r="K5" s="616" t="s">
        <v>544</v>
      </c>
      <c r="L5" s="631"/>
    </row>
    <row r="6" spans="1:12" ht="39" customHeight="1" x14ac:dyDescent="0.3">
      <c r="A6" s="44"/>
      <c r="B6" s="623"/>
      <c r="C6" s="624"/>
      <c r="D6" s="620"/>
      <c r="E6" s="632" t="s">
        <v>545</v>
      </c>
      <c r="F6" s="627" t="s">
        <v>546</v>
      </c>
      <c r="G6" s="626"/>
      <c r="H6" s="626"/>
      <c r="I6" s="632" t="s">
        <v>547</v>
      </c>
      <c r="J6" s="633" t="s">
        <v>548</v>
      </c>
      <c r="K6" s="201"/>
      <c r="L6" s="632" t="s">
        <v>549</v>
      </c>
    </row>
    <row r="7" spans="1:12" ht="44.25" customHeight="1" x14ac:dyDescent="0.3">
      <c r="A7" s="44"/>
      <c r="B7" s="623"/>
      <c r="C7" s="624"/>
      <c r="D7" s="620"/>
      <c r="E7" s="632"/>
      <c r="F7" s="195"/>
      <c r="G7" s="141" t="s">
        <v>550</v>
      </c>
      <c r="H7" s="142" t="s">
        <v>551</v>
      </c>
      <c r="I7" s="632"/>
      <c r="J7" s="633"/>
      <c r="K7" s="201"/>
      <c r="L7" s="632"/>
    </row>
    <row r="8" spans="1:12" x14ac:dyDescent="0.3">
      <c r="A8" s="44"/>
      <c r="B8" s="623"/>
      <c r="C8" s="624"/>
      <c r="D8" s="85" t="s">
        <v>124</v>
      </c>
      <c r="E8" s="143" t="s">
        <v>210</v>
      </c>
      <c r="F8" s="143" t="s">
        <v>211</v>
      </c>
      <c r="G8" s="143" t="s">
        <v>212</v>
      </c>
      <c r="H8" s="143" t="s">
        <v>231</v>
      </c>
      <c r="I8" s="143" t="s">
        <v>232</v>
      </c>
      <c r="J8" s="143" t="s">
        <v>271</v>
      </c>
      <c r="K8" s="200" t="s">
        <v>272</v>
      </c>
      <c r="L8" s="143" t="s">
        <v>299</v>
      </c>
    </row>
    <row r="9" spans="1:12" x14ac:dyDescent="0.3">
      <c r="B9" s="542" t="s">
        <v>527</v>
      </c>
      <c r="C9" s="563"/>
      <c r="D9" s="124" t="s">
        <v>526</v>
      </c>
      <c r="E9" s="284"/>
      <c r="F9" s="284"/>
      <c r="G9" s="284"/>
      <c r="H9" s="284"/>
      <c r="I9" s="284"/>
      <c r="J9" s="284"/>
      <c r="K9" s="284"/>
      <c r="L9" s="284"/>
    </row>
    <row r="10" spans="1:12" x14ac:dyDescent="0.3">
      <c r="B10" s="575" t="s">
        <v>503</v>
      </c>
      <c r="C10" s="563"/>
      <c r="D10" s="124" t="s">
        <v>339</v>
      </c>
      <c r="E10" s="284">
        <v>18765876.949999999</v>
      </c>
      <c r="F10" s="284">
        <v>4222136.93</v>
      </c>
      <c r="G10" s="284">
        <v>4222136.93</v>
      </c>
      <c r="H10" s="284"/>
      <c r="I10" s="284">
        <v>-785659.11</v>
      </c>
      <c r="J10" s="284">
        <v>-1203481.4099999999</v>
      </c>
      <c r="K10" s="284">
        <v>19718912.34</v>
      </c>
      <c r="L10" s="284">
        <v>3008423.68</v>
      </c>
    </row>
    <row r="11" spans="1:12" x14ac:dyDescent="0.3">
      <c r="B11" s="161"/>
      <c r="C11" s="184" t="s">
        <v>528</v>
      </c>
      <c r="D11" s="85" t="s">
        <v>340</v>
      </c>
      <c r="E11" s="284"/>
      <c r="F11" s="284"/>
      <c r="G11" s="284"/>
      <c r="H11" s="284"/>
      <c r="I11" s="284"/>
      <c r="J11" s="284"/>
      <c r="K11" s="284"/>
      <c r="L11" s="284"/>
    </row>
    <row r="12" spans="1:12" x14ac:dyDescent="0.3">
      <c r="B12" s="161"/>
      <c r="C12" s="184" t="s">
        <v>529</v>
      </c>
      <c r="D12" s="85" t="s">
        <v>361</v>
      </c>
      <c r="E12" s="284"/>
      <c r="F12" s="284"/>
      <c r="G12" s="284"/>
      <c r="H12" s="284"/>
      <c r="I12" s="284"/>
      <c r="J12" s="284"/>
      <c r="K12" s="284"/>
      <c r="L12" s="284"/>
    </row>
    <row r="13" spans="1:12" x14ac:dyDescent="0.3">
      <c r="B13" s="161"/>
      <c r="C13" s="184" t="s">
        <v>530</v>
      </c>
      <c r="D13" s="85" t="s">
        <v>362</v>
      </c>
      <c r="E13" s="284"/>
      <c r="F13" s="284"/>
      <c r="G13" s="284"/>
      <c r="H13" s="284"/>
      <c r="I13" s="284"/>
      <c r="J13" s="284"/>
      <c r="K13" s="284"/>
      <c r="L13" s="284"/>
    </row>
    <row r="14" spans="1:12" x14ac:dyDescent="0.3">
      <c r="B14" s="161"/>
      <c r="C14" s="184" t="s">
        <v>531</v>
      </c>
      <c r="D14" s="85" t="s">
        <v>363</v>
      </c>
      <c r="E14" s="284"/>
      <c r="F14" s="284"/>
      <c r="G14" s="284"/>
      <c r="H14" s="284"/>
      <c r="I14" s="284"/>
      <c r="J14" s="284"/>
      <c r="K14" s="284"/>
      <c r="L14" s="284"/>
    </row>
    <row r="15" spans="1:12" x14ac:dyDescent="0.3">
      <c r="B15" s="161"/>
      <c r="C15" s="184" t="s">
        <v>532</v>
      </c>
      <c r="D15" s="85" t="s">
        <v>364</v>
      </c>
      <c r="E15" s="284">
        <v>5420348.4699999997</v>
      </c>
      <c r="F15" s="284">
        <v>2219202.91</v>
      </c>
      <c r="G15" s="284">
        <v>2219202.91</v>
      </c>
      <c r="H15" s="284"/>
      <c r="I15" s="284">
        <v>-370764.87</v>
      </c>
      <c r="J15" s="284">
        <v>-850793.99</v>
      </c>
      <c r="K15" s="284">
        <v>6247028.0599999996</v>
      </c>
      <c r="L15" s="284">
        <v>1363398.08</v>
      </c>
    </row>
    <row r="16" spans="1:12" x14ac:dyDescent="0.3">
      <c r="B16" s="161"/>
      <c r="C16" s="184" t="s">
        <v>534</v>
      </c>
      <c r="D16" s="85" t="s">
        <v>373</v>
      </c>
      <c r="E16" s="284">
        <v>13345528.48</v>
      </c>
      <c r="F16" s="284">
        <v>2002934.02</v>
      </c>
      <c r="G16" s="284">
        <v>2002934.02</v>
      </c>
      <c r="H16" s="284"/>
      <c r="I16" s="284">
        <v>-414894.24</v>
      </c>
      <c r="J16" s="284">
        <v>-352687.42</v>
      </c>
      <c r="K16" s="284">
        <v>13471884.279999999</v>
      </c>
      <c r="L16" s="284">
        <v>1645025.6</v>
      </c>
    </row>
    <row r="17" spans="2:12" x14ac:dyDescent="0.3">
      <c r="B17" s="575" t="s">
        <v>552</v>
      </c>
      <c r="C17" s="563"/>
      <c r="D17" s="124" t="s">
        <v>365</v>
      </c>
      <c r="E17" s="284"/>
      <c r="F17" s="284"/>
      <c r="G17" s="284"/>
      <c r="H17" s="284"/>
      <c r="I17" s="284"/>
      <c r="J17" s="284"/>
      <c r="K17" s="284"/>
      <c r="L17" s="284"/>
    </row>
    <row r="18" spans="2:12" x14ac:dyDescent="0.3">
      <c r="B18" s="575" t="s">
        <v>553</v>
      </c>
      <c r="C18" s="563"/>
      <c r="D18" s="124" t="s">
        <v>366</v>
      </c>
      <c r="E18" s="284">
        <v>144.19</v>
      </c>
      <c r="F18" s="284">
        <v>4515.79</v>
      </c>
      <c r="G18" s="284">
        <v>4515.79</v>
      </c>
      <c r="H18" s="284"/>
      <c r="I18" s="284">
        <v>0.82</v>
      </c>
      <c r="J18" s="284">
        <v>343.2</v>
      </c>
      <c r="K18" s="284">
        <v>4659.9799999999996</v>
      </c>
      <c r="L18" s="284">
        <v>4515.79</v>
      </c>
    </row>
    <row r="19" spans="2:12" x14ac:dyDescent="0.3">
      <c r="B19" s="573" t="s">
        <v>230</v>
      </c>
      <c r="C19" s="565"/>
      <c r="D19" s="124">
        <v>100</v>
      </c>
      <c r="E19" s="330">
        <v>18766021.140000001</v>
      </c>
      <c r="F19" s="330">
        <v>4226652.72</v>
      </c>
      <c r="G19" s="330">
        <v>4226652.72</v>
      </c>
      <c r="H19" s="330"/>
      <c r="I19" s="330">
        <v>-785659.93</v>
      </c>
      <c r="J19" s="330">
        <v>-1203824.6100000001</v>
      </c>
      <c r="K19" s="330">
        <v>19723572.32</v>
      </c>
      <c r="L19" s="330">
        <v>3012939.47</v>
      </c>
    </row>
  </sheetData>
  <mergeCells count="16">
    <mergeCell ref="B9:C9"/>
    <mergeCell ref="B10:C10"/>
    <mergeCell ref="B17:C17"/>
    <mergeCell ref="B18:C18"/>
    <mergeCell ref="B19:C19"/>
    <mergeCell ref="B2:L2"/>
    <mergeCell ref="E5:H5"/>
    <mergeCell ref="I5:J5"/>
    <mergeCell ref="K5:L5"/>
    <mergeCell ref="E6:E7"/>
    <mergeCell ref="F6:H6"/>
    <mergeCell ref="I6:I7"/>
    <mergeCell ref="J6:J7"/>
    <mergeCell ref="L6:L7"/>
    <mergeCell ref="D5:D7"/>
    <mergeCell ref="B5:C8"/>
  </mergeCells>
  <pageMargins left="0.70866141732283472" right="0.70866141732283472" top="0.74803149606299213" bottom="0.74803149606299213" header="0.31496062992125984" footer="0.31496062992125984"/>
  <pageSetup paperSize="9" scale="94" fitToHeight="0" orientation="landscape" r:id="rId1"/>
  <headerFooter>
    <oddHeader>&amp;CEN
Annex XV</oddHeader>
    <oddFooter>&amp;C&amp;P</oddFooter>
  </headerFooter>
  <ignoredErrors>
    <ignoredError sqref="D9 D10:D18" numberStoredAsText="1"/>
  </ignoredErrors>
  <drawing r:id="rId2"/>
  <legacyDrawing r:id="rId3"/>
  <controls>
    <mc:AlternateContent xmlns:mc="http://schemas.openxmlformats.org/markup-compatibility/2006">
      <mc:Choice Requires="x14">
        <control shapeId="37889" r:id="rId4" name="aguWaterMark">
          <controlPr defaultSize="0" disabled="1" autoLine="0" autoPict="0" r:id="rId5">
            <anchor moveWithCells="1">
              <from>
                <xdr:col>0</xdr:col>
                <xdr:colOff>0</xdr:colOff>
                <xdr:row>0</xdr:row>
                <xdr:rowOff>0</xdr:rowOff>
              </from>
              <to>
                <xdr:col>2</xdr:col>
                <xdr:colOff>114300</xdr:colOff>
                <xdr:row>1</xdr:row>
                <xdr:rowOff>106680</xdr:rowOff>
              </to>
            </anchor>
          </controlPr>
        </control>
      </mc:Choice>
      <mc:Fallback>
        <control shapeId="37889" r:id="rId4" name="aguWaterMark"/>
      </mc:Fallback>
    </mc:AlternateContent>
  </control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E49A-0A2F-4CDE-98B8-C2CB42B3CE17}">
  <sheetPr codeName="Sheet30">
    <tabColor theme="0" tint="-4.9989318521683403E-2"/>
    <pageSetUpPr fitToPage="1"/>
  </sheetPr>
  <dimension ref="A1:Q31"/>
  <sheetViews>
    <sheetView showGridLines="0" showRowColHeaders="0" zoomScaleNormal="100" workbookViewId="0">
      <pane xSplit="5" ySplit="8" topLeftCell="G9"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6.44140625" customWidth="1"/>
    <col min="3" max="3" width="15.33203125" customWidth="1"/>
    <col min="4" max="4" width="14.33203125" customWidth="1"/>
    <col min="5" max="5" width="7.5546875" customWidth="1"/>
    <col min="6" max="17" width="18.5546875" customWidth="1"/>
  </cols>
  <sheetData>
    <row r="1" spans="1:17" ht="10.199999999999999" customHeight="1" x14ac:dyDescent="0.3"/>
    <row r="2" spans="1:17" ht="27.9" customHeight="1" x14ac:dyDescent="0.3">
      <c r="A2" s="39"/>
      <c r="B2" s="544" t="s">
        <v>923</v>
      </c>
      <c r="C2" s="544"/>
      <c r="D2" s="544"/>
      <c r="E2" s="544"/>
      <c r="F2" s="544"/>
      <c r="G2" s="544"/>
      <c r="H2" s="544"/>
      <c r="I2" s="544"/>
      <c r="J2" s="544"/>
      <c r="K2" s="544"/>
      <c r="L2" s="544"/>
      <c r="M2" s="544"/>
      <c r="N2" s="544"/>
      <c r="O2" s="544"/>
      <c r="P2" s="544"/>
      <c r="Q2" s="544"/>
    </row>
    <row r="3" spans="1:17" ht="14.4" customHeight="1" x14ac:dyDescent="0.3">
      <c r="A3" s="44"/>
      <c r="B3" s="129" t="s">
        <v>1991</v>
      </c>
      <c r="C3" s="80"/>
      <c r="D3" s="80"/>
    </row>
    <row r="4" spans="1:17" ht="14.4" customHeight="1" x14ac:dyDescent="0.3">
      <c r="A4" s="44"/>
      <c r="B4" s="129"/>
      <c r="C4" s="80"/>
      <c r="D4" s="80"/>
    </row>
    <row r="5" spans="1:17" ht="14.4" customHeight="1" x14ac:dyDescent="0.3">
      <c r="A5" s="44"/>
      <c r="B5" s="621"/>
      <c r="C5" s="622"/>
      <c r="D5" s="193"/>
      <c r="E5" s="619"/>
      <c r="F5" s="634" t="s">
        <v>513</v>
      </c>
      <c r="G5" s="634"/>
      <c r="H5" s="634"/>
      <c r="I5" s="634"/>
      <c r="J5" s="634"/>
      <c r="K5" s="634"/>
      <c r="L5" s="634"/>
      <c r="M5" s="634"/>
      <c r="N5" s="634"/>
      <c r="O5" s="634"/>
      <c r="P5" s="634"/>
      <c r="Q5" s="634"/>
    </row>
    <row r="6" spans="1:17" ht="14.4" customHeight="1" x14ac:dyDescent="0.3">
      <c r="A6" s="44"/>
      <c r="B6" s="623"/>
      <c r="C6" s="624"/>
      <c r="D6" s="194"/>
      <c r="E6" s="620"/>
      <c r="F6" s="627" t="s">
        <v>517</v>
      </c>
      <c r="G6" s="626"/>
      <c r="H6" s="626"/>
      <c r="I6" s="628" t="s">
        <v>518</v>
      </c>
      <c r="J6" s="627"/>
      <c r="K6" s="627"/>
      <c r="L6" s="627"/>
      <c r="M6" s="627"/>
      <c r="N6" s="627"/>
      <c r="O6" s="627"/>
      <c r="P6" s="627"/>
      <c r="Q6" s="627"/>
    </row>
    <row r="7" spans="1:17" ht="48" x14ac:dyDescent="0.3">
      <c r="A7" s="44"/>
      <c r="B7" s="623"/>
      <c r="C7" s="624"/>
      <c r="D7" s="194"/>
      <c r="E7" s="620"/>
      <c r="F7" s="199"/>
      <c r="G7" s="202" t="s">
        <v>554</v>
      </c>
      <c r="H7" s="150" t="s">
        <v>555</v>
      </c>
      <c r="I7" s="199"/>
      <c r="J7" s="202" t="s">
        <v>556</v>
      </c>
      <c r="K7" s="150" t="s">
        <v>557</v>
      </c>
      <c r="L7" s="150" t="s">
        <v>558</v>
      </c>
      <c r="M7" s="150" t="s">
        <v>559</v>
      </c>
      <c r="N7" s="150" t="s">
        <v>560</v>
      </c>
      <c r="O7" s="150" t="s">
        <v>561</v>
      </c>
      <c r="P7" s="150" t="s">
        <v>562</v>
      </c>
      <c r="Q7" s="150" t="s">
        <v>550</v>
      </c>
    </row>
    <row r="8" spans="1:17" x14ac:dyDescent="0.3">
      <c r="A8" s="44"/>
      <c r="B8" s="623"/>
      <c r="C8" s="624"/>
      <c r="D8" s="194"/>
      <c r="E8" s="85" t="s">
        <v>124</v>
      </c>
      <c r="F8" s="143" t="s">
        <v>210</v>
      </c>
      <c r="G8" s="143" t="s">
        <v>211</v>
      </c>
      <c r="H8" s="143" t="s">
        <v>212</v>
      </c>
      <c r="I8" s="143" t="s">
        <v>231</v>
      </c>
      <c r="J8" s="143" t="s">
        <v>232</v>
      </c>
      <c r="K8" s="143" t="s">
        <v>271</v>
      </c>
      <c r="L8" s="143" t="s">
        <v>272</v>
      </c>
      <c r="M8" s="143" t="s">
        <v>299</v>
      </c>
      <c r="N8" s="143" t="s">
        <v>319</v>
      </c>
      <c r="O8" s="143" t="s">
        <v>320</v>
      </c>
      <c r="P8" s="143" t="s">
        <v>321</v>
      </c>
      <c r="Q8" s="143" t="s">
        <v>322</v>
      </c>
    </row>
    <row r="9" spans="1:17" x14ac:dyDescent="0.3">
      <c r="B9" s="542" t="s">
        <v>527</v>
      </c>
      <c r="C9" s="563"/>
      <c r="D9" s="543"/>
      <c r="E9" s="124" t="s">
        <v>526</v>
      </c>
      <c r="F9" s="284">
        <v>464064131.86000001</v>
      </c>
      <c r="G9" s="284">
        <v>464064131.86000001</v>
      </c>
      <c r="H9" s="284"/>
      <c r="I9" s="284"/>
      <c r="J9" s="284"/>
      <c r="K9" s="284"/>
      <c r="L9" s="284"/>
      <c r="M9" s="284"/>
      <c r="N9" s="284"/>
      <c r="O9" s="284"/>
      <c r="P9" s="284"/>
      <c r="Q9" s="284"/>
    </row>
    <row r="10" spans="1:17" x14ac:dyDescent="0.3">
      <c r="B10" s="575" t="s">
        <v>503</v>
      </c>
      <c r="C10" s="567"/>
      <c r="D10" s="571"/>
      <c r="E10" s="124" t="s">
        <v>339</v>
      </c>
      <c r="F10" s="284">
        <v>2139858060</v>
      </c>
      <c r="G10" s="284">
        <v>2132508406.05</v>
      </c>
      <c r="H10" s="284">
        <v>7349653.9500000002</v>
      </c>
      <c r="I10" s="284">
        <v>14018610.699999999</v>
      </c>
      <c r="J10" s="284">
        <v>8966643.5999999996</v>
      </c>
      <c r="K10" s="284">
        <v>721770.1</v>
      </c>
      <c r="L10" s="284">
        <v>1246734.03</v>
      </c>
      <c r="M10" s="284">
        <v>1157181.42</v>
      </c>
      <c r="N10" s="284">
        <v>1745415.37</v>
      </c>
      <c r="O10" s="284">
        <v>120437.74</v>
      </c>
      <c r="P10" s="284">
        <v>60428.44</v>
      </c>
      <c r="Q10" s="284">
        <v>14018610.699999999</v>
      </c>
    </row>
    <row r="11" spans="1:17" x14ac:dyDescent="0.3">
      <c r="B11" s="161"/>
      <c r="C11" s="563" t="s">
        <v>528</v>
      </c>
      <c r="D11" s="543"/>
      <c r="E11" s="85" t="s">
        <v>340</v>
      </c>
      <c r="F11" s="284"/>
      <c r="G11" s="284"/>
      <c r="H11" s="284"/>
      <c r="I11" s="284"/>
      <c r="J11" s="284"/>
      <c r="K11" s="284"/>
      <c r="L11" s="284"/>
      <c r="M11" s="284"/>
      <c r="N11" s="284"/>
      <c r="O11" s="284"/>
      <c r="P11" s="284"/>
      <c r="Q11" s="284"/>
    </row>
    <row r="12" spans="1:17" x14ac:dyDescent="0.3">
      <c r="B12" s="161"/>
      <c r="C12" s="563" t="s">
        <v>529</v>
      </c>
      <c r="D12" s="543"/>
      <c r="E12" s="85" t="s">
        <v>361</v>
      </c>
      <c r="F12" s="284">
        <v>68765.899999999994</v>
      </c>
      <c r="G12" s="284">
        <v>68765.899999999994</v>
      </c>
      <c r="H12" s="284"/>
      <c r="I12" s="284"/>
      <c r="J12" s="284"/>
      <c r="K12" s="284"/>
      <c r="L12" s="284"/>
      <c r="M12" s="284"/>
      <c r="N12" s="284"/>
      <c r="O12" s="284"/>
      <c r="P12" s="284"/>
      <c r="Q12" s="284"/>
    </row>
    <row r="13" spans="1:17" x14ac:dyDescent="0.3">
      <c r="B13" s="161"/>
      <c r="C13" s="563" t="s">
        <v>530</v>
      </c>
      <c r="D13" s="543"/>
      <c r="E13" s="85" t="s">
        <v>362</v>
      </c>
      <c r="F13" s="284"/>
      <c r="G13" s="284"/>
      <c r="H13" s="284"/>
      <c r="I13" s="284"/>
      <c r="J13" s="284"/>
      <c r="K13" s="284"/>
      <c r="L13" s="284"/>
      <c r="M13" s="284"/>
      <c r="N13" s="284"/>
      <c r="O13" s="284"/>
      <c r="P13" s="284"/>
      <c r="Q13" s="284"/>
    </row>
    <row r="14" spans="1:17" x14ac:dyDescent="0.3">
      <c r="B14" s="161"/>
      <c r="C14" s="563" t="s">
        <v>531</v>
      </c>
      <c r="D14" s="543"/>
      <c r="E14" s="85" t="s">
        <v>363</v>
      </c>
      <c r="F14" s="284">
        <v>113122476.77</v>
      </c>
      <c r="G14" s="284">
        <v>113122476.77</v>
      </c>
      <c r="H14" s="284"/>
      <c r="I14" s="284"/>
      <c r="J14" s="284"/>
      <c r="K14" s="284"/>
      <c r="L14" s="284"/>
      <c r="M14" s="284"/>
      <c r="N14" s="284"/>
      <c r="O14" s="284"/>
      <c r="P14" s="284"/>
      <c r="Q14" s="284"/>
    </row>
    <row r="15" spans="1:17" x14ac:dyDescent="0.3">
      <c r="B15" s="161"/>
      <c r="C15" s="563" t="s">
        <v>532</v>
      </c>
      <c r="D15" s="543"/>
      <c r="E15" s="85" t="s">
        <v>364</v>
      </c>
      <c r="F15" s="284">
        <v>956685690.48000002</v>
      </c>
      <c r="G15" s="284">
        <v>956177101.62</v>
      </c>
      <c r="H15" s="284">
        <v>508588.86</v>
      </c>
      <c r="I15" s="284">
        <v>7658934.6600000001</v>
      </c>
      <c r="J15" s="284">
        <v>5618126.5099999998</v>
      </c>
      <c r="K15" s="284">
        <v>6072.83</v>
      </c>
      <c r="L15" s="284">
        <v>578369.07999999996</v>
      </c>
      <c r="M15" s="284">
        <v>600368.66</v>
      </c>
      <c r="N15" s="284">
        <v>846066.91</v>
      </c>
      <c r="O15" s="284">
        <v>1848.67</v>
      </c>
      <c r="P15" s="284">
        <v>8082</v>
      </c>
      <c r="Q15" s="284">
        <v>7658934.6600000001</v>
      </c>
    </row>
    <row r="16" spans="1:17" x14ac:dyDescent="0.3">
      <c r="B16" s="161"/>
      <c r="C16" s="196"/>
      <c r="D16" s="162" t="s">
        <v>563</v>
      </c>
      <c r="E16" s="124" t="s">
        <v>373</v>
      </c>
      <c r="F16" s="284">
        <v>915805192.89999998</v>
      </c>
      <c r="G16" s="284">
        <v>915296604.03999996</v>
      </c>
      <c r="H16" s="284">
        <v>508588.86</v>
      </c>
      <c r="I16" s="284">
        <v>7658934.6600000001</v>
      </c>
      <c r="J16" s="284">
        <v>5618126.5099999998</v>
      </c>
      <c r="K16" s="284">
        <v>6072.83</v>
      </c>
      <c r="L16" s="284">
        <v>578369.07999999996</v>
      </c>
      <c r="M16" s="284">
        <v>600368.66</v>
      </c>
      <c r="N16" s="284">
        <v>846066.91</v>
      </c>
      <c r="O16" s="284">
        <v>1848.67</v>
      </c>
      <c r="P16" s="284">
        <v>8082</v>
      </c>
      <c r="Q16" s="284">
        <v>7658934.6600000001</v>
      </c>
    </row>
    <row r="17" spans="2:17" x14ac:dyDescent="0.3">
      <c r="B17" s="189"/>
      <c r="C17" s="563" t="s">
        <v>534</v>
      </c>
      <c r="D17" s="543"/>
      <c r="E17" s="85" t="s">
        <v>365</v>
      </c>
      <c r="F17" s="284">
        <v>1069981126.85</v>
      </c>
      <c r="G17" s="284">
        <v>1063140061.76</v>
      </c>
      <c r="H17" s="284">
        <v>6841065.0899999999</v>
      </c>
      <c r="I17" s="284">
        <v>6359676.04</v>
      </c>
      <c r="J17" s="284">
        <v>3348517.09</v>
      </c>
      <c r="K17" s="284">
        <v>715697.27</v>
      </c>
      <c r="L17" s="284">
        <v>668364.94999999995</v>
      </c>
      <c r="M17" s="284">
        <v>556812.76</v>
      </c>
      <c r="N17" s="284">
        <v>899348.46</v>
      </c>
      <c r="O17" s="284">
        <v>118589.07</v>
      </c>
      <c r="P17" s="284">
        <v>52346.44</v>
      </c>
      <c r="Q17" s="284">
        <v>6359676.04</v>
      </c>
    </row>
    <row r="18" spans="2:17" x14ac:dyDescent="0.3">
      <c r="B18" s="575" t="s">
        <v>370</v>
      </c>
      <c r="C18" s="567"/>
      <c r="D18" s="571"/>
      <c r="E18" s="124" t="s">
        <v>366</v>
      </c>
      <c r="F18" s="284">
        <v>63066502.57</v>
      </c>
      <c r="G18" s="284">
        <v>63066502.57</v>
      </c>
      <c r="H18" s="284"/>
      <c r="I18" s="284"/>
      <c r="J18" s="284"/>
      <c r="K18" s="284"/>
      <c r="L18" s="284"/>
      <c r="M18" s="284"/>
      <c r="N18" s="284"/>
      <c r="O18" s="284"/>
      <c r="P18" s="284"/>
      <c r="Q18" s="284"/>
    </row>
    <row r="19" spans="2:17" x14ac:dyDescent="0.3">
      <c r="B19" s="161"/>
      <c r="C19" s="563" t="s">
        <v>528</v>
      </c>
      <c r="D19" s="543"/>
      <c r="E19" s="85" t="s">
        <v>367</v>
      </c>
      <c r="F19" s="284"/>
      <c r="G19" s="284"/>
      <c r="H19" s="284"/>
      <c r="I19" s="284"/>
      <c r="J19" s="284"/>
      <c r="K19" s="284"/>
      <c r="L19" s="284"/>
      <c r="M19" s="284"/>
      <c r="N19" s="284"/>
      <c r="O19" s="284"/>
      <c r="P19" s="284"/>
      <c r="Q19" s="284"/>
    </row>
    <row r="20" spans="2:17" x14ac:dyDescent="0.3">
      <c r="B20" s="161"/>
      <c r="C20" s="563" t="s">
        <v>529</v>
      </c>
      <c r="D20" s="543"/>
      <c r="E20" s="85" t="s">
        <v>535</v>
      </c>
      <c r="F20" s="284">
        <v>51746315.43</v>
      </c>
      <c r="G20" s="284">
        <v>51746315.43</v>
      </c>
      <c r="H20" s="284"/>
      <c r="I20" s="284"/>
      <c r="J20" s="284"/>
      <c r="K20" s="284"/>
      <c r="L20" s="284"/>
      <c r="M20" s="284"/>
      <c r="N20" s="284"/>
      <c r="O20" s="284"/>
      <c r="P20" s="284"/>
      <c r="Q20" s="284"/>
    </row>
    <row r="21" spans="2:17" x14ac:dyDescent="0.3">
      <c r="B21" s="161"/>
      <c r="C21" s="563" t="s">
        <v>530</v>
      </c>
      <c r="D21" s="543"/>
      <c r="E21" s="85" t="s">
        <v>377</v>
      </c>
      <c r="F21" s="284">
        <v>3934755.38</v>
      </c>
      <c r="G21" s="284">
        <v>3934755.38</v>
      </c>
      <c r="H21" s="284"/>
      <c r="I21" s="284"/>
      <c r="J21" s="284"/>
      <c r="K21" s="284"/>
      <c r="L21" s="284"/>
      <c r="M21" s="284"/>
      <c r="N21" s="284"/>
      <c r="O21" s="284"/>
      <c r="P21" s="284"/>
      <c r="Q21" s="284"/>
    </row>
    <row r="22" spans="2:17" x14ac:dyDescent="0.3">
      <c r="B22" s="161"/>
      <c r="C22" s="563" t="s">
        <v>531</v>
      </c>
      <c r="D22" s="543"/>
      <c r="E22" s="85" t="s">
        <v>382</v>
      </c>
      <c r="F22" s="284"/>
      <c r="G22" s="284"/>
      <c r="H22" s="284"/>
      <c r="I22" s="284"/>
      <c r="J22" s="284"/>
      <c r="K22" s="284"/>
      <c r="L22" s="284"/>
      <c r="M22" s="284"/>
      <c r="N22" s="284"/>
      <c r="O22" s="284"/>
      <c r="P22" s="284"/>
      <c r="Q22" s="284"/>
    </row>
    <row r="23" spans="2:17" x14ac:dyDescent="0.3">
      <c r="B23" s="161"/>
      <c r="C23" s="563" t="s">
        <v>532</v>
      </c>
      <c r="D23" s="543"/>
      <c r="E23" s="85" t="s">
        <v>384</v>
      </c>
      <c r="F23" s="284">
        <v>7385431.7599999998</v>
      </c>
      <c r="G23" s="284">
        <v>7385431.7599999998</v>
      </c>
      <c r="H23" s="284"/>
      <c r="I23" s="284"/>
      <c r="J23" s="284"/>
      <c r="K23" s="284"/>
      <c r="L23" s="284"/>
      <c r="M23" s="284"/>
      <c r="N23" s="284"/>
      <c r="O23" s="284"/>
      <c r="P23" s="284"/>
      <c r="Q23" s="284"/>
    </row>
    <row r="24" spans="2:17" x14ac:dyDescent="0.3">
      <c r="B24" s="575" t="s">
        <v>536</v>
      </c>
      <c r="C24" s="567"/>
      <c r="D24" s="571"/>
      <c r="E24" s="124" t="s">
        <v>386</v>
      </c>
      <c r="F24" s="284">
        <v>242336182.00999999</v>
      </c>
      <c r="G24" s="317"/>
      <c r="H24" s="317"/>
      <c r="I24" s="284">
        <v>44068.61</v>
      </c>
      <c r="J24" s="317"/>
      <c r="K24" s="317"/>
      <c r="L24" s="317"/>
      <c r="M24" s="317"/>
      <c r="N24" s="317"/>
      <c r="O24" s="317"/>
      <c r="P24" s="317"/>
      <c r="Q24" s="284">
        <v>44068.61</v>
      </c>
    </row>
    <row r="25" spans="2:17" x14ac:dyDescent="0.3">
      <c r="B25" s="161"/>
      <c r="C25" s="563" t="s">
        <v>528</v>
      </c>
      <c r="D25" s="543"/>
      <c r="E25" s="85" t="s">
        <v>387</v>
      </c>
      <c r="F25" s="284"/>
      <c r="G25" s="317"/>
      <c r="H25" s="317"/>
      <c r="I25" s="284"/>
      <c r="J25" s="317"/>
      <c r="K25" s="317"/>
      <c r="L25" s="317"/>
      <c r="M25" s="317"/>
      <c r="N25" s="317"/>
      <c r="O25" s="317"/>
      <c r="P25" s="317"/>
      <c r="Q25" s="284"/>
    </row>
    <row r="26" spans="2:17" x14ac:dyDescent="0.3">
      <c r="B26" s="161"/>
      <c r="C26" s="563" t="s">
        <v>529</v>
      </c>
      <c r="D26" s="543"/>
      <c r="E26" s="85" t="s">
        <v>388</v>
      </c>
      <c r="F26" s="284">
        <v>5301.5</v>
      </c>
      <c r="G26" s="317"/>
      <c r="H26" s="317"/>
      <c r="I26" s="284"/>
      <c r="J26" s="317"/>
      <c r="K26" s="317"/>
      <c r="L26" s="317"/>
      <c r="M26" s="317"/>
      <c r="N26" s="317"/>
      <c r="O26" s="317"/>
      <c r="P26" s="317"/>
      <c r="Q26" s="284"/>
    </row>
    <row r="27" spans="2:17" x14ac:dyDescent="0.3">
      <c r="B27" s="161"/>
      <c r="C27" s="563" t="s">
        <v>530</v>
      </c>
      <c r="D27" s="543"/>
      <c r="E27" s="85" t="s">
        <v>389</v>
      </c>
      <c r="F27" s="284"/>
      <c r="G27" s="317"/>
      <c r="H27" s="317"/>
      <c r="I27" s="284"/>
      <c r="J27" s="317"/>
      <c r="K27" s="317"/>
      <c r="L27" s="317"/>
      <c r="M27" s="317"/>
      <c r="N27" s="317"/>
      <c r="O27" s="317"/>
      <c r="P27" s="317"/>
      <c r="Q27" s="284"/>
    </row>
    <row r="28" spans="2:17" x14ac:dyDescent="0.3">
      <c r="B28" s="161"/>
      <c r="C28" s="563" t="s">
        <v>531</v>
      </c>
      <c r="D28" s="543"/>
      <c r="E28" s="85" t="s">
        <v>390</v>
      </c>
      <c r="F28" s="284">
        <v>9383318.4600000009</v>
      </c>
      <c r="G28" s="317"/>
      <c r="H28" s="317"/>
      <c r="I28" s="284"/>
      <c r="J28" s="317"/>
      <c r="K28" s="317"/>
      <c r="L28" s="317"/>
      <c r="M28" s="317"/>
      <c r="N28" s="317"/>
      <c r="O28" s="317"/>
      <c r="P28" s="317"/>
      <c r="Q28" s="284"/>
    </row>
    <row r="29" spans="2:17" x14ac:dyDescent="0.3">
      <c r="B29" s="161"/>
      <c r="C29" s="563" t="s">
        <v>532</v>
      </c>
      <c r="D29" s="543"/>
      <c r="E29" s="85" t="s">
        <v>391</v>
      </c>
      <c r="F29" s="284">
        <v>198892972.58000001</v>
      </c>
      <c r="G29" s="317"/>
      <c r="H29" s="317"/>
      <c r="I29" s="284">
        <v>20681.2</v>
      </c>
      <c r="J29" s="317"/>
      <c r="K29" s="317"/>
      <c r="L29" s="317"/>
      <c r="M29" s="317"/>
      <c r="N29" s="317"/>
      <c r="O29" s="317"/>
      <c r="P29" s="317"/>
      <c r="Q29" s="284">
        <v>20681.2</v>
      </c>
    </row>
    <row r="30" spans="2:17" x14ac:dyDescent="0.3">
      <c r="B30" s="161"/>
      <c r="C30" s="563" t="s">
        <v>534</v>
      </c>
      <c r="D30" s="543"/>
      <c r="E30" s="85" t="s">
        <v>392</v>
      </c>
      <c r="F30" s="284">
        <v>34054589.469999999</v>
      </c>
      <c r="G30" s="317"/>
      <c r="H30" s="317"/>
      <c r="I30" s="284">
        <v>23387.41</v>
      </c>
      <c r="J30" s="317"/>
      <c r="K30" s="317"/>
      <c r="L30" s="317"/>
      <c r="M30" s="317"/>
      <c r="N30" s="317"/>
      <c r="O30" s="317"/>
      <c r="P30" s="317"/>
      <c r="Q30" s="284">
        <v>23387.41</v>
      </c>
    </row>
    <row r="31" spans="2:17" x14ac:dyDescent="0.3">
      <c r="B31" s="573" t="s">
        <v>230</v>
      </c>
      <c r="C31" s="565"/>
      <c r="D31" s="566"/>
      <c r="E31" s="124" t="s">
        <v>393</v>
      </c>
      <c r="F31" s="284">
        <v>2909324876.4400001</v>
      </c>
      <c r="G31" s="330">
        <v>2659639040.48</v>
      </c>
      <c r="H31" s="330">
        <v>7349653.9500000002</v>
      </c>
      <c r="I31" s="330">
        <v>14062679.310000001</v>
      </c>
      <c r="J31" s="330">
        <v>8966643.5999999996</v>
      </c>
      <c r="K31" s="330">
        <v>721770.1</v>
      </c>
      <c r="L31" s="330">
        <v>1246734.03</v>
      </c>
      <c r="M31" s="330">
        <v>1157181.42</v>
      </c>
      <c r="N31" s="330">
        <v>1745415.37</v>
      </c>
      <c r="O31" s="330">
        <v>120437.74</v>
      </c>
      <c r="P31" s="330">
        <v>60428.44</v>
      </c>
      <c r="Q31" s="330">
        <v>14062679.310000001</v>
      </c>
    </row>
  </sheetData>
  <mergeCells count="28">
    <mergeCell ref="B31:D31"/>
    <mergeCell ref="C26:D26"/>
    <mergeCell ref="C27:D27"/>
    <mergeCell ref="C28:D28"/>
    <mergeCell ref="C29:D29"/>
    <mergeCell ref="C30:D30"/>
    <mergeCell ref="C19:D19"/>
    <mergeCell ref="B24:D24"/>
    <mergeCell ref="C25:D25"/>
    <mergeCell ref="C20:D20"/>
    <mergeCell ref="C21:D21"/>
    <mergeCell ref="C22:D22"/>
    <mergeCell ref="C23:D23"/>
    <mergeCell ref="C13:D13"/>
    <mergeCell ref="C14:D14"/>
    <mergeCell ref="C15:D15"/>
    <mergeCell ref="C17:D17"/>
    <mergeCell ref="B18:D18"/>
    <mergeCell ref="B9:D9"/>
    <mergeCell ref="B10:D10"/>
    <mergeCell ref="C11:D11"/>
    <mergeCell ref="C12:D12"/>
    <mergeCell ref="B5:C8"/>
    <mergeCell ref="E5:E7"/>
    <mergeCell ref="B2:Q2"/>
    <mergeCell ref="F5:Q5"/>
    <mergeCell ref="F6:H6"/>
    <mergeCell ref="I6:Q6"/>
  </mergeCells>
  <pageMargins left="0.70866141732283472" right="0.70866141732283472" top="0.74803149606299213" bottom="0.74803149606299213" header="0.31496062992125984" footer="0.31496062992125984"/>
  <pageSetup paperSize="9" scale="91" fitToHeight="0" orientation="landscape" r:id="rId1"/>
  <headerFooter>
    <oddHeader>&amp;CEN
Annex XV</oddHeader>
    <oddFooter>&amp;C&amp;P</oddFooter>
  </headerFooter>
  <ignoredErrors>
    <ignoredError sqref="E8:E31" numberStoredAsText="1"/>
  </ignoredErrors>
  <drawing r:id="rId2"/>
  <legacyDrawing r:id="rId3"/>
  <controls>
    <mc:AlternateContent xmlns:mc="http://schemas.openxmlformats.org/markup-compatibility/2006">
      <mc:Choice Requires="x14">
        <control shapeId="39937" r:id="rId4" name="aguWaterMark">
          <controlPr defaultSize="0" disabled="1" autoLine="0" autoPict="0" r:id="rId5">
            <anchor moveWithCells="1">
              <from>
                <xdr:col>0</xdr:col>
                <xdr:colOff>0</xdr:colOff>
                <xdr:row>0</xdr:row>
                <xdr:rowOff>0</xdr:rowOff>
              </from>
              <to>
                <xdr:col>2</xdr:col>
                <xdr:colOff>0</xdr:colOff>
                <xdr:row>1</xdr:row>
                <xdr:rowOff>106680</xdr:rowOff>
              </to>
            </anchor>
          </controlPr>
        </control>
      </mc:Choice>
      <mc:Fallback>
        <control shapeId="39937" r:id="rId4" name="aguWaterMark"/>
      </mc:Fallback>
    </mc:AlternateContent>
  </control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4933-AEDC-42A0-98E8-8B12983135DE}">
  <sheetPr codeName="Sheet32">
    <tabColor theme="0" tint="-4.9989318521683403E-2"/>
    <pageSetUpPr fitToPage="1"/>
  </sheetPr>
  <dimension ref="B1:I28"/>
  <sheetViews>
    <sheetView showGridLines="0" showRowColHeaders="0" zoomScaleNormal="100" workbookViewId="0">
      <pane xSplit="3" ySplit="8" topLeftCell="D9"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4.109375" customWidth="1"/>
    <col min="3" max="3" width="7.5546875" customWidth="1"/>
    <col min="4" max="9" width="18.5546875" customWidth="1"/>
  </cols>
  <sheetData>
    <row r="1" spans="2:9" ht="10.199999999999999" customHeight="1" x14ac:dyDescent="0.3"/>
    <row r="2" spans="2:9" ht="27.9" customHeight="1" x14ac:dyDescent="0.3">
      <c r="B2" s="544" t="s">
        <v>924</v>
      </c>
      <c r="C2" s="544"/>
      <c r="D2" s="544"/>
      <c r="E2" s="544"/>
      <c r="F2" s="544"/>
      <c r="G2" s="544"/>
      <c r="H2" s="544"/>
      <c r="I2" s="544"/>
    </row>
    <row r="3" spans="2:9" ht="14.4" customHeight="1" x14ac:dyDescent="0.3">
      <c r="B3" s="129" t="s">
        <v>1991</v>
      </c>
      <c r="C3" s="39"/>
    </row>
    <row r="4" spans="2:9" x14ac:dyDescent="0.3">
      <c r="B4" s="44"/>
    </row>
    <row r="5" spans="2:9" ht="19.5" customHeight="1" x14ac:dyDescent="0.3">
      <c r="B5" s="139"/>
      <c r="C5" s="619"/>
      <c r="D5" s="626" t="s">
        <v>568</v>
      </c>
      <c r="E5" s="634"/>
      <c r="F5" s="634"/>
      <c r="G5" s="635"/>
      <c r="H5" s="616" t="s">
        <v>564</v>
      </c>
      <c r="I5" s="616" t="s">
        <v>565</v>
      </c>
    </row>
    <row r="6" spans="2:9" ht="49.5" customHeight="1" x14ac:dyDescent="0.3">
      <c r="B6" s="192"/>
      <c r="C6" s="624"/>
      <c r="D6" s="639"/>
      <c r="E6" s="627" t="s">
        <v>566</v>
      </c>
      <c r="F6" s="626"/>
      <c r="G6" s="637" t="s">
        <v>569</v>
      </c>
      <c r="H6" s="617"/>
      <c r="I6" s="617"/>
    </row>
    <row r="7" spans="2:9" x14ac:dyDescent="0.3">
      <c r="B7" s="192"/>
      <c r="C7" s="636"/>
      <c r="D7" s="630"/>
      <c r="E7" s="203"/>
      <c r="F7" s="149" t="s">
        <v>550</v>
      </c>
      <c r="G7" s="638"/>
      <c r="H7" s="618"/>
      <c r="I7" s="618"/>
    </row>
    <row r="8" spans="2:9" x14ac:dyDescent="0.3">
      <c r="B8" s="192"/>
      <c r="C8" s="85" t="s">
        <v>124</v>
      </c>
      <c r="D8" s="143" t="s">
        <v>210</v>
      </c>
      <c r="E8" s="143" t="s">
        <v>211</v>
      </c>
      <c r="F8" s="143" t="s">
        <v>212</v>
      </c>
      <c r="G8" s="143" t="s">
        <v>231</v>
      </c>
      <c r="H8" s="143" t="s">
        <v>232</v>
      </c>
      <c r="I8" s="143" t="s">
        <v>271</v>
      </c>
    </row>
    <row r="9" spans="2:9" x14ac:dyDescent="0.3">
      <c r="B9" s="97" t="s">
        <v>570</v>
      </c>
      <c r="C9" s="85" t="s">
        <v>339</v>
      </c>
      <c r="D9" s="284">
        <v>26311006.719999999</v>
      </c>
      <c r="E9" s="284">
        <v>1295879.51</v>
      </c>
      <c r="F9" s="284">
        <v>1295879.51</v>
      </c>
      <c r="G9" s="284">
        <v>26311006.719999999</v>
      </c>
      <c r="H9" s="284">
        <v>-569456.30000000005</v>
      </c>
      <c r="I9" s="284"/>
    </row>
    <row r="10" spans="2:9" x14ac:dyDescent="0.3">
      <c r="B10" s="97" t="s">
        <v>571</v>
      </c>
      <c r="C10" s="85" t="s">
        <v>340</v>
      </c>
      <c r="D10" s="284">
        <v>5496258.25</v>
      </c>
      <c r="E10" s="284">
        <v>95714.13</v>
      </c>
      <c r="F10" s="284">
        <v>95714.13</v>
      </c>
      <c r="G10" s="284">
        <v>5496258.25</v>
      </c>
      <c r="H10" s="284">
        <v>-51020.27</v>
      </c>
      <c r="I10" s="284"/>
    </row>
    <row r="11" spans="2:9" x14ac:dyDescent="0.3">
      <c r="B11" s="97" t="s">
        <v>572</v>
      </c>
      <c r="C11" s="85" t="s">
        <v>361</v>
      </c>
      <c r="D11" s="284">
        <v>101002974.77</v>
      </c>
      <c r="E11" s="284">
        <v>1049932.8500000001</v>
      </c>
      <c r="F11" s="284">
        <v>1049932.8500000001</v>
      </c>
      <c r="G11" s="284">
        <v>101002974.77</v>
      </c>
      <c r="H11" s="284">
        <v>-1300714.04</v>
      </c>
      <c r="I11" s="284"/>
    </row>
    <row r="12" spans="2:9" x14ac:dyDescent="0.3">
      <c r="B12" s="97" t="s">
        <v>573</v>
      </c>
      <c r="C12" s="85" t="s">
        <v>362</v>
      </c>
      <c r="D12" s="284">
        <v>50681684.329999998</v>
      </c>
      <c r="E12" s="284"/>
      <c r="F12" s="284"/>
      <c r="G12" s="284">
        <v>50681684.329999998</v>
      </c>
      <c r="H12" s="284">
        <v>-480660.01</v>
      </c>
      <c r="I12" s="284"/>
    </row>
    <row r="13" spans="2:9" x14ac:dyDescent="0.3">
      <c r="B13" s="97" t="s">
        <v>574</v>
      </c>
      <c r="C13" s="85" t="s">
        <v>363</v>
      </c>
      <c r="D13" s="284">
        <v>644959.44999999995</v>
      </c>
      <c r="E13" s="284"/>
      <c r="F13" s="284"/>
      <c r="G13" s="284">
        <v>644959.44999999995</v>
      </c>
      <c r="H13" s="284">
        <v>-8379.98</v>
      </c>
      <c r="I13" s="284"/>
    </row>
    <row r="14" spans="2:9" x14ac:dyDescent="0.3">
      <c r="B14" s="97" t="s">
        <v>575</v>
      </c>
      <c r="C14" s="85" t="s">
        <v>364</v>
      </c>
      <c r="D14" s="284">
        <v>69918609.849999994</v>
      </c>
      <c r="E14" s="284">
        <v>1200980.45</v>
      </c>
      <c r="F14" s="284">
        <v>1200980.45</v>
      </c>
      <c r="G14" s="284">
        <v>69918609.849999994</v>
      </c>
      <c r="H14" s="284">
        <v>-703860.78</v>
      </c>
      <c r="I14" s="284"/>
    </row>
    <row r="15" spans="2:9" x14ac:dyDescent="0.3">
      <c r="B15" s="97" t="s">
        <v>576</v>
      </c>
      <c r="C15" s="85" t="s">
        <v>373</v>
      </c>
      <c r="D15" s="284">
        <v>101051686.38</v>
      </c>
      <c r="E15" s="284">
        <v>1438766.6</v>
      </c>
      <c r="F15" s="284">
        <v>1438766.6</v>
      </c>
      <c r="G15" s="284">
        <v>101051686.38</v>
      </c>
      <c r="H15" s="284">
        <v>-1915428.49</v>
      </c>
      <c r="I15" s="284"/>
    </row>
    <row r="16" spans="2:9" x14ac:dyDescent="0.3">
      <c r="B16" s="97" t="s">
        <v>577</v>
      </c>
      <c r="C16" s="85" t="s">
        <v>365</v>
      </c>
      <c r="D16" s="284">
        <v>38247549.170000002</v>
      </c>
      <c r="E16" s="284">
        <v>122197.7</v>
      </c>
      <c r="F16" s="284">
        <v>122197.7</v>
      </c>
      <c r="G16" s="284">
        <v>38247549.170000002</v>
      </c>
      <c r="H16" s="284">
        <v>-324696.96999999997</v>
      </c>
      <c r="I16" s="284"/>
    </row>
    <row r="17" spans="2:9" x14ac:dyDescent="0.3">
      <c r="B17" s="97" t="s">
        <v>578</v>
      </c>
      <c r="C17" s="85" t="s">
        <v>366</v>
      </c>
      <c r="D17" s="284">
        <v>18201385.969999999</v>
      </c>
      <c r="E17" s="284">
        <v>843990.96</v>
      </c>
      <c r="F17" s="284">
        <v>843990.96</v>
      </c>
      <c r="G17" s="284">
        <v>18201385.969999999</v>
      </c>
      <c r="H17" s="284">
        <v>-421156.48</v>
      </c>
      <c r="I17" s="284"/>
    </row>
    <row r="18" spans="2:9" x14ac:dyDescent="0.3">
      <c r="B18" s="97" t="s">
        <v>579</v>
      </c>
      <c r="C18" s="85" t="s">
        <v>367</v>
      </c>
      <c r="D18" s="284">
        <v>6688326.9100000001</v>
      </c>
      <c r="E18" s="284"/>
      <c r="F18" s="284"/>
      <c r="G18" s="284">
        <v>6688326.9100000001</v>
      </c>
      <c r="H18" s="284">
        <v>-21495.59</v>
      </c>
      <c r="I18" s="284"/>
    </row>
    <row r="19" spans="2:9" x14ac:dyDescent="0.3">
      <c r="B19" s="97" t="s">
        <v>1612</v>
      </c>
      <c r="C19" s="85" t="s">
        <v>535</v>
      </c>
      <c r="D19" s="284"/>
      <c r="E19" s="284"/>
      <c r="F19" s="284"/>
      <c r="G19" s="284"/>
      <c r="H19" s="284"/>
      <c r="I19" s="284"/>
    </row>
    <row r="20" spans="2:9" x14ac:dyDescent="0.3">
      <c r="B20" s="97" t="s">
        <v>580</v>
      </c>
      <c r="C20" s="85" t="s">
        <v>377</v>
      </c>
      <c r="D20" s="284">
        <v>464818951.20999998</v>
      </c>
      <c r="E20" s="284">
        <v>1597156.59</v>
      </c>
      <c r="F20" s="284">
        <v>1597156.59</v>
      </c>
      <c r="G20" s="284">
        <v>464818951.20999998</v>
      </c>
      <c r="H20" s="284">
        <v>-4805157.6399999997</v>
      </c>
      <c r="I20" s="284"/>
    </row>
    <row r="21" spans="2:9" x14ac:dyDescent="0.3">
      <c r="B21" s="97" t="s">
        <v>581</v>
      </c>
      <c r="C21" s="85" t="s">
        <v>382</v>
      </c>
      <c r="D21" s="284">
        <v>31310112.289999999</v>
      </c>
      <c r="E21" s="284"/>
      <c r="F21" s="284"/>
      <c r="G21" s="284">
        <v>31310112.289999999</v>
      </c>
      <c r="H21" s="284">
        <v>-517565.22</v>
      </c>
      <c r="I21" s="284"/>
    </row>
    <row r="22" spans="2:9" x14ac:dyDescent="0.3">
      <c r="B22" s="97" t="s">
        <v>582</v>
      </c>
      <c r="C22" s="85" t="s">
        <v>384</v>
      </c>
      <c r="D22" s="284">
        <v>26989732.48</v>
      </c>
      <c r="E22" s="284">
        <v>13321.14</v>
      </c>
      <c r="F22" s="284">
        <v>13321.14</v>
      </c>
      <c r="G22" s="284">
        <v>26989732.48</v>
      </c>
      <c r="H22" s="284">
        <v>-168925.32</v>
      </c>
      <c r="I22" s="284"/>
    </row>
    <row r="23" spans="2:9" x14ac:dyDescent="0.3">
      <c r="B23" s="97" t="s">
        <v>583</v>
      </c>
      <c r="C23" s="85" t="s">
        <v>386</v>
      </c>
      <c r="D23" s="284"/>
      <c r="E23" s="284"/>
      <c r="F23" s="284"/>
      <c r="G23" s="284"/>
      <c r="H23" s="284"/>
      <c r="I23" s="284"/>
    </row>
    <row r="24" spans="2:9" x14ac:dyDescent="0.3">
      <c r="B24" s="97" t="s">
        <v>584</v>
      </c>
      <c r="C24" s="85" t="s">
        <v>387</v>
      </c>
      <c r="D24" s="284">
        <v>1218918.0900000001</v>
      </c>
      <c r="E24" s="284">
        <v>994.73</v>
      </c>
      <c r="F24" s="284">
        <v>994.73</v>
      </c>
      <c r="G24" s="284">
        <v>1218918.0900000001</v>
      </c>
      <c r="H24" s="284">
        <v>-6676.34</v>
      </c>
      <c r="I24" s="284"/>
    </row>
    <row r="25" spans="2:9" x14ac:dyDescent="0.3">
      <c r="B25" s="97" t="s">
        <v>585</v>
      </c>
      <c r="C25" s="85" t="s">
        <v>388</v>
      </c>
      <c r="D25" s="284">
        <v>11167959.720000001</v>
      </c>
      <c r="E25" s="284"/>
      <c r="F25" s="284"/>
      <c r="G25" s="284">
        <v>11167959.720000001</v>
      </c>
      <c r="H25" s="284">
        <v>-57784.69</v>
      </c>
      <c r="I25" s="284"/>
    </row>
    <row r="26" spans="2:9" x14ac:dyDescent="0.3">
      <c r="B26" s="97" t="s">
        <v>586</v>
      </c>
      <c r="C26" s="85" t="s">
        <v>389</v>
      </c>
      <c r="D26" s="284">
        <v>7969067.6900000004</v>
      </c>
      <c r="E26" s="284"/>
      <c r="F26" s="284"/>
      <c r="G26" s="284">
        <v>7969067.6900000004</v>
      </c>
      <c r="H26" s="284">
        <v>-60566.46</v>
      </c>
      <c r="I26" s="284"/>
    </row>
    <row r="27" spans="2:9" x14ac:dyDescent="0.3">
      <c r="B27" s="97" t="s">
        <v>587</v>
      </c>
      <c r="C27" s="85" t="s">
        <v>390</v>
      </c>
      <c r="D27" s="284">
        <v>2625441.86</v>
      </c>
      <c r="E27" s="284"/>
      <c r="F27" s="284"/>
      <c r="G27" s="284">
        <v>2625441.86</v>
      </c>
      <c r="H27" s="284">
        <v>-14445.88</v>
      </c>
      <c r="I27" s="284"/>
    </row>
    <row r="28" spans="2:9" x14ac:dyDescent="0.3">
      <c r="B28" s="140" t="s">
        <v>230</v>
      </c>
      <c r="C28" s="85" t="s">
        <v>391</v>
      </c>
      <c r="D28" s="330">
        <v>964344625.13999999</v>
      </c>
      <c r="E28" s="330">
        <v>7658934.6600000001</v>
      </c>
      <c r="F28" s="330">
        <v>7658934.6600000001</v>
      </c>
      <c r="G28" s="330">
        <v>964344625.13999999</v>
      </c>
      <c r="H28" s="330">
        <v>-11427990.460000001</v>
      </c>
      <c r="I28" s="284"/>
    </row>
  </sheetData>
  <mergeCells count="8">
    <mergeCell ref="B2:I2"/>
    <mergeCell ref="D5:G5"/>
    <mergeCell ref="H5:H7"/>
    <mergeCell ref="I5:I7"/>
    <mergeCell ref="E6:F6"/>
    <mergeCell ref="C5:C7"/>
    <mergeCell ref="G6:G7"/>
    <mergeCell ref="D6:D7"/>
  </mergeCells>
  <pageMargins left="0.70866141732283472" right="0.70866141732283472" top="0.74803149606299213" bottom="0.74803149606299213" header="0.31496062992125984" footer="0.31496062992125984"/>
  <pageSetup paperSize="9" scale="92" fitToWidth="0" orientation="landscape" r:id="rId1"/>
  <headerFooter>
    <oddHeader>&amp;CEN
Annex XV</oddHeader>
    <oddFooter>&amp;C&amp;P</oddFooter>
  </headerFooter>
  <ignoredErrors>
    <ignoredError sqref="C9:C28" numberStoredAsText="1"/>
  </ignoredErrors>
  <drawing r:id="rId2"/>
  <legacyDrawing r:id="rId3"/>
  <controls>
    <mc:AlternateContent xmlns:mc="http://schemas.openxmlformats.org/markup-compatibility/2006">
      <mc:Choice Requires="x14">
        <control shapeId="44033"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44033" r:id="rId4" name="aguWaterMark"/>
      </mc:Fallback>
    </mc:AlternateContent>
  </control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8297-B7FB-4D4A-B672-36E724344D38}">
  <sheetPr codeName="Sheet37">
    <tabColor theme="0" tint="-4.9989318521683403E-2"/>
  </sheetPr>
  <dimension ref="B1:D11"/>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8.33203125" customWidth="1"/>
    <col min="3" max="3" width="7.5546875" customWidth="1"/>
    <col min="4" max="4" width="150.5546875" customWidth="1"/>
  </cols>
  <sheetData>
    <row r="1" spans="2:4" ht="10.199999999999999" customHeight="1" x14ac:dyDescent="0.3">
      <c r="B1" s="23"/>
      <c r="C1" s="23"/>
    </row>
    <row r="2" spans="2:4" ht="27.9" customHeight="1" x14ac:dyDescent="0.3">
      <c r="B2" s="544" t="s">
        <v>944</v>
      </c>
      <c r="C2" s="544"/>
      <c r="D2" s="544"/>
    </row>
    <row r="3" spans="2:4" ht="14.4" customHeight="1" x14ac:dyDescent="0.3">
      <c r="B3" s="129" t="s">
        <v>1991</v>
      </c>
    </row>
    <row r="4" spans="2:4" ht="14.4" customHeight="1" x14ac:dyDescent="0.3">
      <c r="B4" s="80"/>
    </row>
    <row r="5" spans="2:4" x14ac:dyDescent="0.3">
      <c r="B5" s="120"/>
      <c r="C5" s="121"/>
      <c r="D5" s="86" t="s">
        <v>309</v>
      </c>
    </row>
    <row r="6" spans="2:4" x14ac:dyDescent="0.3">
      <c r="B6" s="123" t="s">
        <v>310</v>
      </c>
      <c r="C6" s="85" t="s">
        <v>124</v>
      </c>
      <c r="D6" s="85" t="s">
        <v>952</v>
      </c>
    </row>
    <row r="7" spans="2:4" ht="27.6" x14ac:dyDescent="0.3">
      <c r="B7" s="97" t="s">
        <v>499</v>
      </c>
      <c r="C7" s="85" t="s">
        <v>210</v>
      </c>
      <c r="D7" s="280" t="s">
        <v>5389</v>
      </c>
    </row>
    <row r="8" spans="2:4" ht="179.4" x14ac:dyDescent="0.3">
      <c r="B8" s="97" t="s">
        <v>500</v>
      </c>
      <c r="C8" s="85" t="s">
        <v>211</v>
      </c>
      <c r="D8" s="280" t="s">
        <v>5390</v>
      </c>
    </row>
    <row r="9" spans="2:4" ht="151.80000000000001" x14ac:dyDescent="0.3">
      <c r="B9" s="97" t="s">
        <v>892</v>
      </c>
      <c r="C9" s="85" t="s">
        <v>212</v>
      </c>
      <c r="D9" s="280" t="s">
        <v>5391</v>
      </c>
    </row>
    <row r="10" spans="2:4" ht="80.099999999999994" customHeight="1" x14ac:dyDescent="0.3">
      <c r="B10" s="97" t="s">
        <v>891</v>
      </c>
      <c r="C10" s="85" t="s">
        <v>231</v>
      </c>
      <c r="D10" s="280" t="s">
        <v>5287</v>
      </c>
    </row>
    <row r="11" spans="2:4" ht="80.099999999999994" customHeight="1" x14ac:dyDescent="0.3">
      <c r="B11" s="97" t="s">
        <v>890</v>
      </c>
      <c r="C11" s="85" t="s">
        <v>232</v>
      </c>
      <c r="D11" s="280" t="s">
        <v>5288</v>
      </c>
    </row>
  </sheetData>
  <mergeCells count="1">
    <mergeCell ref="B2:D2"/>
  </mergeCells>
  <conditionalFormatting sqref="D7:D11">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&amp;C&amp;P</oddFooter>
  </headerFooter>
  <drawing r:id="rId2"/>
  <legacyDrawing r:id="rId3"/>
  <controls>
    <mc:AlternateContent xmlns:mc="http://schemas.openxmlformats.org/markup-compatibility/2006">
      <mc:Choice Requires="x14">
        <control shapeId="4812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48129" r:id="rId4" name="aguWaterMark"/>
      </mc:Fallback>
    </mc:AlternateContent>
  </control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8634-C3E9-473F-9D6C-91BE04DDAA32}">
  <sheetPr codeName="Sheet38">
    <tabColor theme="0" tint="-4.9989318521683403E-2"/>
    <pageSetUpPr autoPageBreaks="0" fitToPage="1"/>
  </sheetPr>
  <dimension ref="A1:L14"/>
  <sheetViews>
    <sheetView showGridLines="0" showRowColHeaders="0" zoomScaleNormal="100" zoomScaleSheetLayoutView="100" zoomScalePageLayoutView="80" workbookViewId="0">
      <pane xSplit="5" ySplit="8" topLeftCell="F9"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3.33203125" customWidth="1"/>
    <col min="3" max="3" width="5.5546875" customWidth="1"/>
    <col min="4" max="4" width="27.5546875" customWidth="1"/>
    <col min="5" max="5" width="7.5546875" customWidth="1"/>
    <col min="6" max="10" width="18.5546875" customWidth="1"/>
  </cols>
  <sheetData>
    <row r="1" spans="1:12" ht="10.199999999999999" customHeight="1" x14ac:dyDescent="0.3"/>
    <row r="2" spans="1:12" ht="27.9" customHeight="1" x14ac:dyDescent="0.3">
      <c r="B2" s="544" t="s">
        <v>919</v>
      </c>
      <c r="C2" s="544"/>
      <c r="D2" s="544"/>
      <c r="E2" s="544"/>
      <c r="F2" s="544"/>
      <c r="G2" s="544"/>
      <c r="H2" s="544"/>
      <c r="I2" s="544"/>
      <c r="J2" s="544"/>
      <c r="K2" s="43"/>
      <c r="L2" s="44"/>
    </row>
    <row r="3" spans="1:12" ht="14.4" customHeight="1" x14ac:dyDescent="0.3">
      <c r="A3" s="45"/>
      <c r="B3" s="129" t="s">
        <v>1991</v>
      </c>
      <c r="C3" s="129"/>
      <c r="D3" s="129"/>
      <c r="L3" s="44"/>
    </row>
    <row r="5" spans="1:12" ht="32.25" customHeight="1" x14ac:dyDescent="0.3">
      <c r="B5" s="139"/>
      <c r="C5" s="193"/>
      <c r="D5" s="193"/>
      <c r="E5" s="619"/>
      <c r="F5" s="616" t="s">
        <v>501</v>
      </c>
      <c r="G5" s="626" t="s">
        <v>502</v>
      </c>
      <c r="H5" s="625"/>
      <c r="I5" s="625"/>
      <c r="J5" s="640"/>
      <c r="K5" s="44"/>
      <c r="L5" s="44"/>
    </row>
    <row r="6" spans="1:12" ht="32.25" customHeight="1" x14ac:dyDescent="0.3">
      <c r="B6" s="192"/>
      <c r="C6" s="194"/>
      <c r="D6" s="194"/>
      <c r="E6" s="624"/>
      <c r="F6" s="617"/>
      <c r="G6" s="206"/>
      <c r="H6" s="637" t="s">
        <v>904</v>
      </c>
      <c r="I6" s="628" t="s">
        <v>905</v>
      </c>
      <c r="J6" s="641"/>
      <c r="K6" s="44"/>
      <c r="L6" s="44"/>
    </row>
    <row r="7" spans="1:12" ht="32.25" customHeight="1" x14ac:dyDescent="0.3">
      <c r="B7" s="192"/>
      <c r="C7" s="194"/>
      <c r="D7" s="194"/>
      <c r="E7" s="636"/>
      <c r="F7" s="618"/>
      <c r="G7" s="207"/>
      <c r="H7" s="638"/>
      <c r="I7" s="208"/>
      <c r="J7" s="149" t="s">
        <v>906</v>
      </c>
      <c r="K7" s="44"/>
      <c r="L7" s="44"/>
    </row>
    <row r="8" spans="1:12" x14ac:dyDescent="0.3">
      <c r="B8" s="192"/>
      <c r="C8" s="194"/>
      <c r="D8" s="194"/>
      <c r="E8" s="85" t="s">
        <v>124</v>
      </c>
      <c r="F8" s="85" t="s">
        <v>210</v>
      </c>
      <c r="G8" s="85" t="s">
        <v>211</v>
      </c>
      <c r="H8" s="143" t="s">
        <v>212</v>
      </c>
      <c r="I8" s="143" t="s">
        <v>231</v>
      </c>
      <c r="J8" s="143" t="s">
        <v>232</v>
      </c>
      <c r="K8" s="44"/>
      <c r="L8" s="44"/>
    </row>
    <row r="9" spans="1:12" x14ac:dyDescent="0.3">
      <c r="B9" s="542" t="s">
        <v>503</v>
      </c>
      <c r="C9" s="563"/>
      <c r="D9" s="543"/>
      <c r="E9" s="124">
        <v>1</v>
      </c>
      <c r="F9" s="284">
        <v>723468102.90999997</v>
      </c>
      <c r="G9" s="284">
        <v>1875051966.22</v>
      </c>
      <c r="H9" s="284">
        <v>1856626218.8599999</v>
      </c>
      <c r="I9" s="284">
        <v>18425747.359999999</v>
      </c>
      <c r="J9" s="284"/>
      <c r="K9" s="44"/>
      <c r="L9" s="44"/>
    </row>
    <row r="10" spans="1:12" x14ac:dyDescent="0.3">
      <c r="B10" s="542" t="s">
        <v>504</v>
      </c>
      <c r="C10" s="563"/>
      <c r="D10" s="543"/>
      <c r="E10" s="124">
        <v>2</v>
      </c>
      <c r="F10" s="284">
        <v>63023650.009999998</v>
      </c>
      <c r="G10" s="284"/>
      <c r="H10" s="284"/>
      <c r="I10" s="284"/>
      <c r="J10" s="317"/>
      <c r="K10" s="44"/>
      <c r="L10" s="44"/>
    </row>
    <row r="11" spans="1:12" x14ac:dyDescent="0.3">
      <c r="B11" s="564" t="s">
        <v>230</v>
      </c>
      <c r="C11" s="607"/>
      <c r="D11" s="607"/>
      <c r="E11" s="124">
        <v>3</v>
      </c>
      <c r="F11" s="284">
        <v>786491752.91999996</v>
      </c>
      <c r="G11" s="284">
        <v>1875051966.22</v>
      </c>
      <c r="H11" s="284">
        <v>1856626218.8599999</v>
      </c>
      <c r="I11" s="284">
        <v>18425747.359999999</v>
      </c>
      <c r="J11" s="284"/>
      <c r="K11" s="44"/>
      <c r="L11" s="44"/>
    </row>
    <row r="12" spans="1:12" x14ac:dyDescent="0.3">
      <c r="B12" s="209"/>
      <c r="C12" s="567" t="s">
        <v>1874</v>
      </c>
      <c r="D12" s="543"/>
      <c r="E12" s="85">
        <v>4</v>
      </c>
      <c r="F12" s="284">
        <v>578137.38</v>
      </c>
      <c r="G12" s="284">
        <v>8070478.0800000001</v>
      </c>
      <c r="H12" s="284">
        <v>7885507.6900000004</v>
      </c>
      <c r="I12" s="284">
        <v>184970.39</v>
      </c>
      <c r="J12" s="284"/>
      <c r="K12" s="44"/>
      <c r="L12" s="44"/>
    </row>
    <row r="13" spans="1:12" x14ac:dyDescent="0.3">
      <c r="B13" s="210"/>
      <c r="C13" s="198"/>
      <c r="D13" s="157" t="s">
        <v>1875</v>
      </c>
      <c r="E13" s="124" t="s">
        <v>1083</v>
      </c>
      <c r="F13" s="284">
        <v>578137.38</v>
      </c>
      <c r="G13" s="284">
        <v>8070478.0800000001</v>
      </c>
      <c r="H13" s="317"/>
      <c r="I13" s="317"/>
      <c r="J13" s="317"/>
      <c r="K13" s="44"/>
      <c r="L13" s="44"/>
    </row>
    <row r="14" spans="1:12" x14ac:dyDescent="0.3">
      <c r="B14" s="21"/>
      <c r="C14" s="21"/>
      <c r="D14" s="21"/>
    </row>
  </sheetData>
  <mergeCells count="10">
    <mergeCell ref="B9:D9"/>
    <mergeCell ref="B10:D10"/>
    <mergeCell ref="B11:D11"/>
    <mergeCell ref="C12:D12"/>
    <mergeCell ref="B2:J2"/>
    <mergeCell ref="E5:E7"/>
    <mergeCell ref="F5:F7"/>
    <mergeCell ref="G5:J5"/>
    <mergeCell ref="H6:H7"/>
    <mergeCell ref="I6:J6"/>
  </mergeCell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drawing r:id="rId2"/>
  <legacyDrawing r:id="rId3"/>
  <controls>
    <mc:AlternateContent xmlns:mc="http://schemas.openxmlformats.org/markup-compatibility/2006">
      <mc:Choice Requires="x14">
        <control shapeId="49153" r:id="rId4" name="aguWaterMark">
          <controlPr defaultSize="0" disabled="1" autoLine="0" autoPict="0" r:id="rId5">
            <anchor moveWithCells="1">
              <from>
                <xdr:col>0</xdr:col>
                <xdr:colOff>0</xdr:colOff>
                <xdr:row>0</xdr:row>
                <xdr:rowOff>0</xdr:rowOff>
              </from>
              <to>
                <xdr:col>3</xdr:col>
                <xdr:colOff>502920</xdr:colOff>
                <xdr:row>1</xdr:row>
                <xdr:rowOff>106680</xdr:rowOff>
              </to>
            </anchor>
          </controlPr>
        </control>
      </mc:Choice>
      <mc:Fallback>
        <control shapeId="49153" r:id="rId4" name="aguWaterMark"/>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0E31-B3BE-496F-A5A9-C516FBCF2616}">
  <sheetPr codeName="Sheet91">
    <tabColor theme="0" tint="-4.9989318521683403E-2"/>
    <pageSetUpPr fitToPage="1"/>
  </sheetPr>
  <dimension ref="A1:G44"/>
  <sheetViews>
    <sheetView showGridLines="0" showRowColHeaders="0" zoomScaleNormal="100" workbookViewId="0">
      <pane xSplit="4" ySplit="6" topLeftCell="E7" activePane="bottomRight" state="frozen"/>
      <selection activeCell="B5" sqref="B5:D5"/>
      <selection pane="topRight" activeCell="B5" sqref="B5:D5"/>
      <selection pane="bottomLeft" activeCell="B5" sqref="B5:D5"/>
      <selection pane="bottomRight" activeCell="D6" sqref="D6"/>
    </sheetView>
  </sheetViews>
  <sheetFormatPr defaultColWidth="9.109375" defaultRowHeight="14.4" x14ac:dyDescent="0.3"/>
  <cols>
    <col min="1" max="1" width="2.5546875" customWidth="1"/>
    <col min="2" max="2" width="7.88671875" customWidth="1"/>
    <col min="3" max="3" width="76.6640625" customWidth="1"/>
    <col min="4" max="4" width="7.5546875" style="24" customWidth="1"/>
    <col min="5" max="7" width="18.5546875" customWidth="1"/>
  </cols>
  <sheetData>
    <row r="1" spans="1:7" ht="10.199999999999999" customHeight="1" x14ac:dyDescent="0.3">
      <c r="A1" s="1"/>
      <c r="B1" s="1"/>
      <c r="C1" s="1"/>
      <c r="E1" s="1"/>
      <c r="F1" s="1"/>
      <c r="G1" s="1"/>
    </row>
    <row r="2" spans="1:7" ht="27.9" customHeight="1" x14ac:dyDescent="0.3">
      <c r="A2" s="1"/>
      <c r="B2" s="544" t="s">
        <v>1764</v>
      </c>
      <c r="C2" s="544"/>
      <c r="D2" s="544"/>
      <c r="E2" s="544"/>
      <c r="F2" s="544"/>
      <c r="G2" s="544"/>
    </row>
    <row r="3" spans="1:7" ht="14.4" customHeight="1" x14ac:dyDescent="0.3">
      <c r="A3" s="1"/>
      <c r="B3" s="545" t="s">
        <v>1991</v>
      </c>
      <c r="C3" s="545"/>
      <c r="D3" s="545"/>
      <c r="E3" s="545"/>
    </row>
    <row r="4" spans="1:7" ht="28.65" customHeight="1" x14ac:dyDescent="0.3">
      <c r="A4" s="1"/>
      <c r="B4" s="87"/>
      <c r="C4" s="87"/>
      <c r="D4" s="88"/>
      <c r="E4" s="537" t="s">
        <v>1765</v>
      </c>
      <c r="F4" s="538"/>
      <c r="G4" s="86" t="s">
        <v>209</v>
      </c>
    </row>
    <row r="5" spans="1:7" ht="14.4" customHeight="1" x14ac:dyDescent="0.3">
      <c r="A5" s="1"/>
      <c r="B5" s="87"/>
      <c r="C5" s="87"/>
      <c r="D5" s="88"/>
      <c r="E5" s="86" t="s">
        <v>213</v>
      </c>
      <c r="F5" s="86" t="s">
        <v>214</v>
      </c>
      <c r="G5" s="86" t="s">
        <v>213</v>
      </c>
    </row>
    <row r="6" spans="1:7" ht="14.4" customHeight="1" x14ac:dyDescent="0.3">
      <c r="A6" s="1"/>
      <c r="B6" s="87"/>
      <c r="C6" s="87"/>
      <c r="D6" s="85" t="s">
        <v>124</v>
      </c>
      <c r="E6" s="85" t="s">
        <v>210</v>
      </c>
      <c r="F6" s="85" t="s">
        <v>211</v>
      </c>
      <c r="G6" s="85" t="s">
        <v>212</v>
      </c>
    </row>
    <row r="7" spans="1:7" ht="14.4" customHeight="1" x14ac:dyDescent="0.3">
      <c r="A7" s="1"/>
      <c r="B7" s="535" t="s">
        <v>215</v>
      </c>
      <c r="C7" s="546"/>
      <c r="D7" s="85">
        <v>1</v>
      </c>
      <c r="E7" s="479">
        <v>1353264567.2478001</v>
      </c>
      <c r="F7" s="479">
        <v>1243804025.7512</v>
      </c>
      <c r="G7" s="479">
        <v>108261165.37980001</v>
      </c>
    </row>
    <row r="8" spans="1:7" ht="14.4" customHeight="1" x14ac:dyDescent="0.3">
      <c r="A8" s="1"/>
      <c r="B8" s="94"/>
      <c r="C8" s="93" t="s">
        <v>216</v>
      </c>
      <c r="D8" s="85">
        <v>2</v>
      </c>
      <c r="E8" s="479">
        <v>1353264567.2478001</v>
      </c>
      <c r="F8" s="479">
        <v>1243804025.7512</v>
      </c>
      <c r="G8" s="479">
        <v>108261165.37980001</v>
      </c>
    </row>
    <row r="9" spans="1:7" ht="14.4" customHeight="1" x14ac:dyDescent="0.3">
      <c r="A9" s="1"/>
      <c r="B9" s="94"/>
      <c r="C9" s="93" t="s">
        <v>1767</v>
      </c>
      <c r="D9" s="85">
        <v>3</v>
      </c>
      <c r="E9" s="479"/>
      <c r="F9" s="479"/>
      <c r="G9" s="479"/>
    </row>
    <row r="10" spans="1:7" ht="14.4" customHeight="1" x14ac:dyDescent="0.3">
      <c r="A10" s="1"/>
      <c r="B10" s="94"/>
      <c r="C10" s="93" t="s">
        <v>217</v>
      </c>
      <c r="D10" s="85">
        <v>4</v>
      </c>
      <c r="E10" s="479"/>
      <c r="F10" s="479"/>
      <c r="G10" s="479"/>
    </row>
    <row r="11" spans="1:7" ht="14.4" customHeight="1" x14ac:dyDescent="0.3">
      <c r="A11" s="1"/>
      <c r="B11" s="94"/>
      <c r="C11" s="93" t="s">
        <v>1768</v>
      </c>
      <c r="D11" s="85" t="s">
        <v>1015</v>
      </c>
      <c r="E11" s="479"/>
      <c r="F11" s="479"/>
      <c r="G11" s="479"/>
    </row>
    <row r="12" spans="1:7" ht="14.4" customHeight="1" x14ac:dyDescent="0.3">
      <c r="A12" s="1"/>
      <c r="B12" s="89"/>
      <c r="C12" s="93" t="s">
        <v>1769</v>
      </c>
      <c r="D12" s="85">
        <v>5</v>
      </c>
      <c r="E12" s="479"/>
      <c r="F12" s="479"/>
      <c r="G12" s="479"/>
    </row>
    <row r="13" spans="1:7" ht="14.4" customHeight="1" x14ac:dyDescent="0.3">
      <c r="A13" s="1"/>
      <c r="B13" s="535" t="s">
        <v>218</v>
      </c>
      <c r="C13" s="536"/>
      <c r="D13" s="85">
        <v>6</v>
      </c>
      <c r="E13" s="479">
        <v>1127000</v>
      </c>
      <c r="F13" s="479">
        <v>1214500</v>
      </c>
      <c r="G13" s="479">
        <v>90160</v>
      </c>
    </row>
    <row r="14" spans="1:7" ht="14.4" customHeight="1" x14ac:dyDescent="0.3">
      <c r="A14" s="1"/>
      <c r="B14" s="94"/>
      <c r="C14" s="93" t="s">
        <v>216</v>
      </c>
      <c r="D14" s="85">
        <v>7</v>
      </c>
      <c r="E14" s="479"/>
      <c r="F14" s="479"/>
      <c r="G14" s="479"/>
    </row>
    <row r="15" spans="1:7" ht="14.25" customHeight="1" x14ac:dyDescent="0.3">
      <c r="A15" s="1"/>
      <c r="B15" s="94"/>
      <c r="C15" s="93" t="s">
        <v>219</v>
      </c>
      <c r="D15" s="85">
        <v>8</v>
      </c>
      <c r="E15" s="479"/>
      <c r="F15" s="479"/>
      <c r="G15" s="479"/>
    </row>
    <row r="16" spans="1:7" ht="14.4" customHeight="1" x14ac:dyDescent="0.3">
      <c r="A16" s="1"/>
      <c r="B16" s="94"/>
      <c r="C16" s="93" t="s">
        <v>220</v>
      </c>
      <c r="D16" s="85" t="s">
        <v>1016</v>
      </c>
      <c r="E16" s="479"/>
      <c r="F16" s="479"/>
      <c r="G16" s="479"/>
    </row>
    <row r="17" spans="1:7" ht="14.4" customHeight="1" x14ac:dyDescent="0.3">
      <c r="A17" s="1"/>
      <c r="B17" s="89"/>
      <c r="C17" s="93" t="s">
        <v>221</v>
      </c>
      <c r="D17" s="85">
        <v>9</v>
      </c>
      <c r="E17" s="479">
        <v>1127000</v>
      </c>
      <c r="F17" s="479">
        <v>1214500</v>
      </c>
      <c r="G17" s="479">
        <v>90160</v>
      </c>
    </row>
    <row r="18" spans="1:7" ht="14.4" customHeight="1" x14ac:dyDescent="0.3">
      <c r="A18" s="1"/>
      <c r="B18" s="542" t="s">
        <v>1771</v>
      </c>
      <c r="C18" s="543"/>
      <c r="D18" s="85">
        <v>10</v>
      </c>
      <c r="E18" s="479">
        <v>4863214</v>
      </c>
      <c r="F18" s="479">
        <v>5613476</v>
      </c>
      <c r="G18" s="479">
        <v>389057.12</v>
      </c>
    </row>
    <row r="19" spans="1:7" ht="14.4" customHeight="1" x14ac:dyDescent="0.3">
      <c r="A19" s="1"/>
      <c r="B19" s="94"/>
      <c r="C19" s="93" t="s">
        <v>1772</v>
      </c>
      <c r="D19" s="85" t="s">
        <v>1021</v>
      </c>
      <c r="E19" s="479"/>
      <c r="F19" s="479"/>
      <c r="G19" s="479"/>
    </row>
    <row r="20" spans="1:7" ht="14.4" customHeight="1" x14ac:dyDescent="0.3">
      <c r="A20" s="1"/>
      <c r="B20" s="94"/>
      <c r="C20" s="93" t="s">
        <v>1773</v>
      </c>
      <c r="D20" s="85" t="s">
        <v>1068</v>
      </c>
      <c r="E20" s="479">
        <v>4863214</v>
      </c>
      <c r="F20" s="479">
        <v>5613476</v>
      </c>
      <c r="G20" s="479">
        <v>389057.12</v>
      </c>
    </row>
    <row r="21" spans="1:7" ht="14.4" customHeight="1" x14ac:dyDescent="0.3">
      <c r="A21" s="1"/>
      <c r="B21" s="89"/>
      <c r="C21" s="93" t="s">
        <v>1774</v>
      </c>
      <c r="D21" s="85" t="s">
        <v>1770</v>
      </c>
      <c r="E21" s="479"/>
      <c r="F21" s="479"/>
      <c r="G21" s="479"/>
    </row>
    <row r="22" spans="1:7" ht="14.4" customHeight="1" x14ac:dyDescent="0.3">
      <c r="A22" s="1"/>
      <c r="B22" s="542" t="s">
        <v>1610</v>
      </c>
      <c r="C22" s="543"/>
      <c r="D22" s="85">
        <v>11</v>
      </c>
      <c r="E22" s="505"/>
      <c r="F22" s="505"/>
      <c r="G22" s="505"/>
    </row>
    <row r="23" spans="1:7" ht="14.4" customHeight="1" x14ac:dyDescent="0.3">
      <c r="A23" s="1"/>
      <c r="B23" s="542" t="s">
        <v>1610</v>
      </c>
      <c r="C23" s="543"/>
      <c r="D23" s="85">
        <v>12</v>
      </c>
      <c r="E23" s="505"/>
      <c r="F23" s="505"/>
      <c r="G23" s="505"/>
    </row>
    <row r="24" spans="1:7" ht="14.4" customHeight="1" x14ac:dyDescent="0.3">
      <c r="A24" s="1"/>
      <c r="B24" s="542" t="s">
        <v>1610</v>
      </c>
      <c r="C24" s="543"/>
      <c r="D24" s="85">
        <v>13</v>
      </c>
      <c r="E24" s="505"/>
      <c r="F24" s="505"/>
      <c r="G24" s="505"/>
    </row>
    <row r="25" spans="1:7" ht="14.4" customHeight="1" x14ac:dyDescent="0.3">
      <c r="A25" s="1"/>
      <c r="B25" s="542" t="s">
        <v>1610</v>
      </c>
      <c r="C25" s="543"/>
      <c r="D25" s="85">
        <v>14</v>
      </c>
      <c r="E25" s="505"/>
      <c r="F25" s="505"/>
      <c r="G25" s="505"/>
    </row>
    <row r="26" spans="1:7" ht="14.4" customHeight="1" x14ac:dyDescent="0.3">
      <c r="A26" s="1"/>
      <c r="B26" s="539" t="s">
        <v>223</v>
      </c>
      <c r="C26" s="536"/>
      <c r="D26" s="85">
        <v>15</v>
      </c>
      <c r="E26" s="479"/>
      <c r="F26" s="479"/>
      <c r="G26" s="479"/>
    </row>
    <row r="27" spans="1:7" ht="14.4" customHeight="1" x14ac:dyDescent="0.3">
      <c r="A27" s="1"/>
      <c r="B27" s="535" t="s">
        <v>224</v>
      </c>
      <c r="C27" s="536"/>
      <c r="D27" s="85">
        <v>16</v>
      </c>
      <c r="E27" s="479"/>
      <c r="F27" s="479"/>
      <c r="G27" s="479"/>
    </row>
    <row r="28" spans="1:7" ht="14.4" customHeight="1" x14ac:dyDescent="0.3">
      <c r="A28" s="1"/>
      <c r="B28" s="94"/>
      <c r="C28" s="93" t="s">
        <v>225</v>
      </c>
      <c r="D28" s="85">
        <v>17</v>
      </c>
      <c r="E28" s="479"/>
      <c r="F28" s="479"/>
      <c r="G28" s="479"/>
    </row>
    <row r="29" spans="1:7" ht="14.4" customHeight="1" x14ac:dyDescent="0.3">
      <c r="A29" s="1"/>
      <c r="B29" s="94"/>
      <c r="C29" s="93" t="s">
        <v>226</v>
      </c>
      <c r="D29" s="85">
        <v>18</v>
      </c>
      <c r="E29" s="479"/>
      <c r="F29" s="479"/>
      <c r="G29" s="479"/>
    </row>
    <row r="30" spans="1:7" ht="14.4" customHeight="1" x14ac:dyDescent="0.3">
      <c r="A30" s="1"/>
      <c r="B30" s="94"/>
      <c r="C30" s="93" t="s">
        <v>227</v>
      </c>
      <c r="D30" s="85">
        <v>19</v>
      </c>
      <c r="E30" s="479"/>
      <c r="F30" s="479"/>
      <c r="G30" s="479"/>
    </row>
    <row r="31" spans="1:7" ht="14.4" customHeight="1" x14ac:dyDescent="0.3">
      <c r="A31" s="1"/>
      <c r="B31" s="89"/>
      <c r="C31" s="93" t="s">
        <v>1786</v>
      </c>
      <c r="D31" s="85" t="s">
        <v>1017</v>
      </c>
      <c r="E31" s="479"/>
      <c r="F31" s="479"/>
      <c r="G31" s="479"/>
    </row>
    <row r="32" spans="1:7" ht="14.4" customHeight="1" x14ac:dyDescent="0.3">
      <c r="A32" s="1"/>
      <c r="B32" s="535" t="s">
        <v>228</v>
      </c>
      <c r="C32" s="536"/>
      <c r="D32" s="85">
        <v>20</v>
      </c>
      <c r="E32" s="479"/>
      <c r="F32" s="479"/>
      <c r="G32" s="479"/>
    </row>
    <row r="33" spans="1:7" ht="14.4" customHeight="1" x14ac:dyDescent="0.3">
      <c r="A33" s="1"/>
      <c r="B33" s="94"/>
      <c r="C33" s="93" t="s">
        <v>1775</v>
      </c>
      <c r="D33" s="85">
        <v>21</v>
      </c>
      <c r="E33" s="479"/>
      <c r="F33" s="479"/>
      <c r="G33" s="479"/>
    </row>
    <row r="34" spans="1:7" ht="14.4" customHeight="1" x14ac:dyDescent="0.3">
      <c r="A34" s="1"/>
      <c r="B34" s="94"/>
      <c r="C34" s="93" t="s">
        <v>1776</v>
      </c>
      <c r="D34" s="85" t="s">
        <v>1777</v>
      </c>
      <c r="E34" s="479"/>
      <c r="F34" s="479"/>
      <c r="G34" s="479"/>
    </row>
    <row r="35" spans="1:7" ht="14.4" customHeight="1" x14ac:dyDescent="0.3">
      <c r="A35" s="1"/>
      <c r="B35" s="89"/>
      <c r="C35" s="93" t="s">
        <v>1778</v>
      </c>
      <c r="D35" s="85">
        <v>22</v>
      </c>
      <c r="E35" s="479"/>
      <c r="F35" s="479"/>
      <c r="G35" s="479"/>
    </row>
    <row r="36" spans="1:7" ht="14.4" customHeight="1" x14ac:dyDescent="0.3">
      <c r="A36" s="1"/>
      <c r="B36" s="539" t="s">
        <v>229</v>
      </c>
      <c r="C36" s="536"/>
      <c r="D36" s="85" t="s">
        <v>1018</v>
      </c>
      <c r="E36" s="479"/>
      <c r="F36" s="479"/>
      <c r="G36" s="479"/>
    </row>
    <row r="37" spans="1:7" ht="14.4" customHeight="1" x14ac:dyDescent="0.3">
      <c r="A37" s="1"/>
      <c r="B37" s="539" t="s">
        <v>1779</v>
      </c>
      <c r="C37" s="536"/>
      <c r="D37" s="85">
        <v>23</v>
      </c>
      <c r="E37" s="479"/>
      <c r="F37" s="479"/>
      <c r="G37" s="479"/>
    </row>
    <row r="38" spans="1:7" ht="14.4" customHeight="1" x14ac:dyDescent="0.3">
      <c r="A38" s="1"/>
      <c r="B38" s="539" t="s">
        <v>318</v>
      </c>
      <c r="C38" s="536"/>
      <c r="D38" s="85">
        <v>24</v>
      </c>
      <c r="E38" s="479">
        <v>78317715.125</v>
      </c>
      <c r="F38" s="479">
        <v>78317715.125</v>
      </c>
      <c r="G38" s="479">
        <v>6265417.21</v>
      </c>
    </row>
    <row r="39" spans="1:7" ht="14.4" customHeight="1" x14ac:dyDescent="0.3">
      <c r="A39" s="1"/>
      <c r="B39" s="539" t="s">
        <v>1781</v>
      </c>
      <c r="C39" s="536"/>
      <c r="D39" s="85" t="s">
        <v>1780</v>
      </c>
      <c r="E39" s="479"/>
      <c r="F39" s="479"/>
      <c r="G39" s="479"/>
    </row>
    <row r="40" spans="1:7" ht="14.4" customHeight="1" x14ac:dyDescent="0.3">
      <c r="A40" s="1"/>
      <c r="B40" s="540" t="s">
        <v>1785</v>
      </c>
      <c r="C40" s="541"/>
      <c r="D40" s="85">
        <v>25</v>
      </c>
      <c r="E40" s="479"/>
      <c r="F40" s="479"/>
      <c r="G40" s="479"/>
    </row>
    <row r="41" spans="1:7" ht="14.4" customHeight="1" x14ac:dyDescent="0.3">
      <c r="A41" s="1"/>
      <c r="B41" s="539" t="s">
        <v>1782</v>
      </c>
      <c r="C41" s="536"/>
      <c r="D41" s="85">
        <v>26</v>
      </c>
      <c r="E41" s="479"/>
      <c r="F41" s="479"/>
      <c r="G41" s="505"/>
    </row>
    <row r="42" spans="1:7" ht="14.4" customHeight="1" x14ac:dyDescent="0.3">
      <c r="A42" s="1"/>
      <c r="B42" s="539" t="s">
        <v>1783</v>
      </c>
      <c r="C42" s="536"/>
      <c r="D42" s="85">
        <v>27</v>
      </c>
      <c r="E42" s="479"/>
      <c r="F42" s="479"/>
      <c r="G42" s="505"/>
    </row>
    <row r="43" spans="1:7" ht="14.4" customHeight="1" x14ac:dyDescent="0.3">
      <c r="A43" s="1"/>
      <c r="B43" s="539" t="s">
        <v>1784</v>
      </c>
      <c r="C43" s="536"/>
      <c r="D43" s="85">
        <v>28</v>
      </c>
      <c r="E43" s="479"/>
      <c r="F43" s="479"/>
      <c r="G43" s="505"/>
    </row>
    <row r="44" spans="1:7" ht="14.4" customHeight="1" x14ac:dyDescent="0.3">
      <c r="A44" s="1"/>
      <c r="B44" s="90" t="s">
        <v>230</v>
      </c>
      <c r="C44" s="91"/>
      <c r="D44" s="85">
        <v>29</v>
      </c>
      <c r="E44" s="480">
        <v>1437572496.3728001</v>
      </c>
      <c r="F44" s="480">
        <v>1328949716.8762</v>
      </c>
      <c r="G44" s="480">
        <v>115005799.7098</v>
      </c>
    </row>
  </sheetData>
  <mergeCells count="21">
    <mergeCell ref="B2:G2"/>
    <mergeCell ref="B3:E3"/>
    <mergeCell ref="B7:C7"/>
    <mergeCell ref="B13:C13"/>
    <mergeCell ref="B26:C26"/>
    <mergeCell ref="B22:C22"/>
    <mergeCell ref="B23:C23"/>
    <mergeCell ref="B24:C24"/>
    <mergeCell ref="B25:C25"/>
    <mergeCell ref="B27:C27"/>
    <mergeCell ref="E4:F4"/>
    <mergeCell ref="B42:C42"/>
    <mergeCell ref="B43:C43"/>
    <mergeCell ref="B40:C40"/>
    <mergeCell ref="B38:C38"/>
    <mergeCell ref="B18:C18"/>
    <mergeCell ref="B39:C39"/>
    <mergeCell ref="B41:C41"/>
    <mergeCell ref="B32:C32"/>
    <mergeCell ref="B36:C36"/>
    <mergeCell ref="B37:C37"/>
  </mergeCells>
  <pageMargins left="0.70866141732283472" right="0.70866141732283472" top="0.74803149606299213" bottom="0.74803149606299213" header="0.31496062992125984" footer="0.31496062992125984"/>
  <pageSetup paperSize="9" scale="66" orientation="portrait" r:id="rId1"/>
  <headerFooter>
    <oddHeader>&amp;CEN
Annex I</oddHeader>
    <oddFooter>&amp;C&amp;P</oddFooter>
  </headerFooter>
  <drawing r:id="rId2"/>
  <legacyDrawing r:id="rId3"/>
  <controls>
    <mc:AlternateContent xmlns:mc="http://schemas.openxmlformats.org/markup-compatibility/2006">
      <mc:Choice Requires="x14">
        <control shapeId="2049" r:id="rId4" name="aguWaterMark">
          <controlPr defaultSize="0" disabled="1" autoLine="0" autoPict="0" r:id="rId5">
            <anchor moveWithCells="1">
              <from>
                <xdr:col>0</xdr:col>
                <xdr:colOff>0</xdr:colOff>
                <xdr:row>0</xdr:row>
                <xdr:rowOff>0</xdr:rowOff>
              </from>
              <to>
                <xdr:col>2</xdr:col>
                <xdr:colOff>571500</xdr:colOff>
                <xdr:row>1</xdr:row>
                <xdr:rowOff>106680</xdr:rowOff>
              </to>
            </anchor>
          </controlPr>
        </control>
      </mc:Choice>
      <mc:Fallback>
        <control shapeId="2049" r:id="rId4" name="aguWaterMark"/>
      </mc:Fallback>
    </mc:AlternateContent>
  </control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70C6-1861-4D0D-9898-07774D531460}">
  <sheetPr codeName="Sheet18">
    <tabColor theme="0" tint="-4.9989318521683403E-2"/>
    <pageSetUpPr fitToPage="1"/>
  </sheetPr>
  <dimension ref="A1:N10"/>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21.88671875" customWidth="1"/>
    <col min="3" max="3" width="7.5546875" customWidth="1"/>
    <col min="4" max="4" width="153" customWidth="1"/>
  </cols>
  <sheetData>
    <row r="1" spans="1:14" ht="10.199999999999999" customHeight="1" x14ac:dyDescent="0.3">
      <c r="B1" s="47"/>
      <c r="C1" s="47"/>
    </row>
    <row r="2" spans="1:14" ht="27.9" customHeight="1" x14ac:dyDescent="0.3">
      <c r="A2" s="26"/>
      <c r="B2" s="544" t="s">
        <v>947</v>
      </c>
      <c r="C2" s="544"/>
      <c r="D2" s="544"/>
    </row>
    <row r="3" spans="1:14" ht="14.4" customHeight="1" x14ac:dyDescent="0.3">
      <c r="B3" s="129" t="s">
        <v>1991</v>
      </c>
    </row>
    <row r="4" spans="1:14" ht="14.4" customHeight="1" x14ac:dyDescent="0.3">
      <c r="B4" s="80"/>
    </row>
    <row r="5" spans="1:14" x14ac:dyDescent="0.3">
      <c r="B5" s="120"/>
      <c r="C5" s="121"/>
      <c r="D5" s="86" t="s">
        <v>309</v>
      </c>
    </row>
    <row r="6" spans="1:14" x14ac:dyDescent="0.3">
      <c r="B6" s="123" t="s">
        <v>310</v>
      </c>
      <c r="C6" s="85" t="s">
        <v>124</v>
      </c>
      <c r="D6" s="85" t="s">
        <v>952</v>
      </c>
    </row>
    <row r="7" spans="1:14" ht="69" x14ac:dyDescent="0.3">
      <c r="B7" s="97" t="s">
        <v>588</v>
      </c>
      <c r="C7" s="85" t="s">
        <v>210</v>
      </c>
      <c r="D7" s="280" t="s">
        <v>5382</v>
      </c>
      <c r="E7" s="555"/>
      <c r="F7" s="556"/>
      <c r="G7" s="556"/>
      <c r="H7" s="556"/>
      <c r="I7" s="556"/>
      <c r="J7" s="556"/>
      <c r="K7" s="556"/>
      <c r="L7" s="556"/>
      <c r="M7" s="556"/>
      <c r="N7" s="556"/>
    </row>
    <row r="8" spans="1:14" ht="151.80000000000001" x14ac:dyDescent="0.3">
      <c r="B8" s="97" t="s">
        <v>589</v>
      </c>
      <c r="C8" s="85" t="s">
        <v>211</v>
      </c>
      <c r="D8" s="280" t="s">
        <v>5394</v>
      </c>
      <c r="E8" s="555"/>
      <c r="F8" s="556"/>
      <c r="G8" s="556"/>
      <c r="H8" s="556"/>
      <c r="I8" s="556"/>
      <c r="J8" s="556"/>
      <c r="K8" s="556"/>
      <c r="L8" s="556"/>
      <c r="M8" s="556"/>
      <c r="N8" s="556"/>
    </row>
    <row r="9" spans="1:14" ht="41.4" x14ac:dyDescent="0.3">
      <c r="B9" s="97" t="s">
        <v>590</v>
      </c>
      <c r="C9" s="85" t="s">
        <v>212</v>
      </c>
      <c r="D9" s="280" t="s">
        <v>5395</v>
      </c>
      <c r="E9" s="642"/>
      <c r="F9" s="643"/>
      <c r="G9" s="643"/>
      <c r="H9" s="643"/>
      <c r="I9" s="643"/>
      <c r="J9" s="643"/>
      <c r="K9" s="643"/>
      <c r="L9" s="643"/>
      <c r="M9" s="643"/>
      <c r="N9" s="643"/>
    </row>
    <row r="10" spans="1:14" ht="152.4" customHeight="1" x14ac:dyDescent="0.3">
      <c r="B10" s="97" t="s">
        <v>591</v>
      </c>
      <c r="C10" s="85" t="s">
        <v>231</v>
      </c>
      <c r="D10" s="280" t="s">
        <v>5383</v>
      </c>
      <c r="E10" s="644"/>
      <c r="F10" s="645"/>
      <c r="G10" s="645"/>
      <c r="H10" s="645"/>
      <c r="I10" s="645"/>
      <c r="J10" s="645"/>
      <c r="K10" s="645"/>
      <c r="L10" s="645"/>
      <c r="M10" s="645"/>
      <c r="N10" s="645"/>
    </row>
  </sheetData>
  <mergeCells count="5">
    <mergeCell ref="E9:N9"/>
    <mergeCell ref="E10:N10"/>
    <mergeCell ref="B2:D2"/>
    <mergeCell ref="E8:N8"/>
    <mergeCell ref="E7:N7"/>
  </mergeCells>
  <conditionalFormatting sqref="D7:D10">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Header>&amp;CEN
Annex XIX</oddHeader>
    <oddFooter>&amp;C&amp;P</oddFooter>
  </headerFooter>
  <drawing r:id="rId2"/>
  <legacyDrawing r:id="rId3"/>
  <controls>
    <mc:AlternateContent xmlns:mc="http://schemas.openxmlformats.org/markup-compatibility/2006">
      <mc:Choice Requires="x14">
        <control shapeId="5017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50177" r:id="rId4" name="aguWaterMark"/>
      </mc:Fallback>
    </mc:AlternateContent>
  </control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F5B6-89F4-430F-8B00-91F4B8B4525E}">
  <sheetPr codeName="Sheet19">
    <tabColor theme="0" tint="-4.9989318521683403E-2"/>
    <pageSetUpPr fitToPage="1"/>
  </sheetPr>
  <dimension ref="A1:J32"/>
  <sheetViews>
    <sheetView showGridLines="0" showRowColHeaders="0" zoomScaleNormal="100" zoomScalePageLayoutView="8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3.109375" customWidth="1"/>
    <col min="3" max="3" width="58.44140625" bestFit="1" customWidth="1"/>
    <col min="4" max="4" width="7.5546875" customWidth="1"/>
    <col min="5" max="10" width="24.88671875" customWidth="1"/>
  </cols>
  <sheetData>
    <row r="1" spans="1:10" ht="10.199999999999999" customHeight="1" x14ac:dyDescent="0.3"/>
    <row r="2" spans="1:10" ht="27.9" customHeight="1" x14ac:dyDescent="0.3">
      <c r="B2" s="544" t="s">
        <v>925</v>
      </c>
      <c r="C2" s="544"/>
      <c r="D2" s="544"/>
      <c r="E2" s="544"/>
      <c r="F2" s="544"/>
      <c r="G2" s="544"/>
      <c r="H2" s="544"/>
      <c r="I2" s="544"/>
      <c r="J2" s="544"/>
    </row>
    <row r="3" spans="1:10" ht="14.4" customHeight="1" x14ac:dyDescent="0.3">
      <c r="B3" s="129" t="s">
        <v>1991</v>
      </c>
      <c r="C3" s="80"/>
    </row>
    <row r="4" spans="1:10" ht="14.4" customHeight="1" x14ac:dyDescent="0.3">
      <c r="A4" s="42"/>
      <c r="B4" s="139"/>
      <c r="C4" s="193"/>
      <c r="D4" s="193"/>
      <c r="E4" s="626" t="s">
        <v>592</v>
      </c>
      <c r="F4" s="634"/>
      <c r="G4" s="626" t="s">
        <v>593</v>
      </c>
      <c r="H4" s="634"/>
      <c r="I4" s="626" t="s">
        <v>594</v>
      </c>
      <c r="J4" s="634"/>
    </row>
    <row r="5" spans="1:10" x14ac:dyDescent="0.3">
      <c r="A5" s="29"/>
      <c r="B5" s="192"/>
      <c r="C5" s="194"/>
      <c r="D5" s="194"/>
      <c r="E5" s="141" t="s">
        <v>567</v>
      </c>
      <c r="F5" s="141" t="s">
        <v>536</v>
      </c>
      <c r="G5" s="141" t="s">
        <v>567</v>
      </c>
      <c r="H5" s="141" t="s">
        <v>536</v>
      </c>
      <c r="I5" s="141" t="s">
        <v>469</v>
      </c>
      <c r="J5" s="141" t="s">
        <v>595</v>
      </c>
    </row>
    <row r="6" spans="1:10" ht="24" x14ac:dyDescent="0.3">
      <c r="A6" s="29"/>
      <c r="B6" s="205" t="s">
        <v>439</v>
      </c>
      <c r="C6" s="204"/>
      <c r="D6" s="212" t="s">
        <v>124</v>
      </c>
      <c r="E6" s="143" t="s">
        <v>210</v>
      </c>
      <c r="F6" s="143" t="s">
        <v>211</v>
      </c>
      <c r="G6" s="143" t="s">
        <v>212</v>
      </c>
      <c r="H6" s="143" t="s">
        <v>231</v>
      </c>
      <c r="I6" s="143" t="s">
        <v>232</v>
      </c>
      <c r="J6" s="143" t="s">
        <v>271</v>
      </c>
    </row>
    <row r="7" spans="1:10" x14ac:dyDescent="0.3">
      <c r="B7" s="542" t="s">
        <v>596</v>
      </c>
      <c r="C7" s="572"/>
      <c r="D7" s="124">
        <v>1</v>
      </c>
      <c r="E7" s="312">
        <v>514060514.79000002</v>
      </c>
      <c r="F7" s="284">
        <v>4891.6400000000003</v>
      </c>
      <c r="G7" s="284">
        <v>556558010.88999999</v>
      </c>
      <c r="H7" s="284">
        <v>3675764.6379999998</v>
      </c>
      <c r="I7" s="284"/>
      <c r="J7" s="322"/>
    </row>
    <row r="8" spans="1:10" x14ac:dyDescent="0.3">
      <c r="B8" s="646" t="s">
        <v>1876</v>
      </c>
      <c r="C8" s="647"/>
      <c r="D8" s="124">
        <v>2</v>
      </c>
      <c r="E8" s="312">
        <v>63792.81</v>
      </c>
      <c r="F8" s="284">
        <v>4301.3900000000003</v>
      </c>
      <c r="G8" s="284">
        <v>63792.81</v>
      </c>
      <c r="H8" s="284">
        <v>1720.556</v>
      </c>
      <c r="I8" s="284">
        <v>18662.994699999999</v>
      </c>
      <c r="J8" s="322">
        <v>0.28489999999999999</v>
      </c>
    </row>
    <row r="9" spans="1:10" x14ac:dyDescent="0.3">
      <c r="B9" s="161"/>
      <c r="C9" s="96" t="s">
        <v>597</v>
      </c>
      <c r="D9" s="85" t="s">
        <v>1877</v>
      </c>
      <c r="E9" s="284">
        <v>55461.91</v>
      </c>
      <c r="F9" s="284">
        <v>389.71</v>
      </c>
      <c r="G9" s="284">
        <v>55461.91</v>
      </c>
      <c r="H9" s="284">
        <v>155.88399999999999</v>
      </c>
      <c r="I9" s="284">
        <v>11123.56</v>
      </c>
      <c r="J9" s="322">
        <v>0.2</v>
      </c>
    </row>
    <row r="10" spans="1:10" x14ac:dyDescent="0.3">
      <c r="B10" s="161"/>
      <c r="C10" s="96" t="s">
        <v>444</v>
      </c>
      <c r="D10" s="85" t="s">
        <v>1878</v>
      </c>
      <c r="E10" s="284">
        <v>8330.9</v>
      </c>
      <c r="F10" s="284">
        <v>3911.68</v>
      </c>
      <c r="G10" s="284">
        <v>8330.9</v>
      </c>
      <c r="H10" s="284">
        <v>1564.672</v>
      </c>
      <c r="I10" s="284">
        <v>7539.4346999999998</v>
      </c>
      <c r="J10" s="322">
        <v>0.76190000000000002</v>
      </c>
    </row>
    <row r="11" spans="1:10" x14ac:dyDescent="0.3">
      <c r="B11" s="648" t="s">
        <v>445</v>
      </c>
      <c r="C11" s="649"/>
      <c r="D11" s="124">
        <v>3</v>
      </c>
      <c r="E11" s="284"/>
      <c r="F11" s="284"/>
      <c r="G11" s="284"/>
      <c r="H11" s="284"/>
      <c r="I11" s="284"/>
      <c r="J11" s="322"/>
    </row>
    <row r="12" spans="1:10" x14ac:dyDescent="0.3">
      <c r="B12" s="542" t="s">
        <v>446</v>
      </c>
      <c r="C12" s="543"/>
      <c r="D12" s="124" t="s">
        <v>1879</v>
      </c>
      <c r="E12" s="284"/>
      <c r="F12" s="284"/>
      <c r="G12" s="284"/>
      <c r="H12" s="284"/>
      <c r="I12" s="284"/>
      <c r="J12" s="322"/>
    </row>
    <row r="13" spans="1:10" x14ac:dyDescent="0.3">
      <c r="B13" s="542" t="s">
        <v>447</v>
      </c>
      <c r="C13" s="543"/>
      <c r="D13" s="124">
        <v>4</v>
      </c>
      <c r="E13" s="284">
        <v>5443760.7400000002</v>
      </c>
      <c r="F13" s="284"/>
      <c r="G13" s="284">
        <v>5443760.7400000002</v>
      </c>
      <c r="H13" s="284"/>
      <c r="I13" s="284">
        <v>1088752.1399999999</v>
      </c>
      <c r="J13" s="322">
        <v>0.2</v>
      </c>
    </row>
    <row r="14" spans="1:10" x14ac:dyDescent="0.3">
      <c r="B14" s="542" t="s">
        <v>599</v>
      </c>
      <c r="C14" s="543"/>
      <c r="D14" s="124">
        <v>5</v>
      </c>
      <c r="E14" s="284"/>
      <c r="F14" s="284"/>
      <c r="G14" s="284"/>
      <c r="H14" s="284"/>
      <c r="I14" s="284"/>
      <c r="J14" s="322"/>
    </row>
    <row r="15" spans="1:10" x14ac:dyDescent="0.3">
      <c r="B15" s="646" t="s">
        <v>448</v>
      </c>
      <c r="C15" s="647"/>
      <c r="D15" s="124">
        <v>6</v>
      </c>
      <c r="E15" s="284">
        <v>321396677.08999997</v>
      </c>
      <c r="F15" s="284">
        <v>87486877.159999996</v>
      </c>
      <c r="G15" s="284">
        <v>307667302.24000001</v>
      </c>
      <c r="H15" s="284">
        <v>38111088.152999997</v>
      </c>
      <c r="I15" s="284">
        <v>279434767.59750003</v>
      </c>
      <c r="J15" s="322">
        <v>0.80810000000000004</v>
      </c>
    </row>
    <row r="16" spans="1:10" x14ac:dyDescent="0.3">
      <c r="B16" s="161"/>
      <c r="C16" s="96" t="s">
        <v>1880</v>
      </c>
      <c r="D16" s="85" t="s">
        <v>1803</v>
      </c>
      <c r="E16" s="284"/>
      <c r="F16" s="284"/>
      <c r="G16" s="284"/>
      <c r="H16" s="284"/>
      <c r="I16" s="284"/>
      <c r="J16" s="322"/>
    </row>
    <row r="17" spans="2:10" x14ac:dyDescent="0.3">
      <c r="B17" s="646" t="s">
        <v>1883</v>
      </c>
      <c r="C17" s="647"/>
      <c r="D17" s="124">
        <v>7</v>
      </c>
      <c r="E17" s="284">
        <v>3948155.38</v>
      </c>
      <c r="F17" s="284"/>
      <c r="G17" s="284">
        <v>3948155.38</v>
      </c>
      <c r="H17" s="284"/>
      <c r="I17" s="284">
        <v>5915533.0899999999</v>
      </c>
      <c r="J17" s="322">
        <v>1.4983</v>
      </c>
    </row>
    <row r="18" spans="2:10" x14ac:dyDescent="0.3">
      <c r="B18" s="161"/>
      <c r="C18" s="96" t="s">
        <v>1884</v>
      </c>
      <c r="D18" s="85" t="s">
        <v>1881</v>
      </c>
      <c r="E18" s="284">
        <v>3934755.38</v>
      </c>
      <c r="F18" s="284"/>
      <c r="G18" s="284">
        <v>3934755.38</v>
      </c>
      <c r="H18" s="284"/>
      <c r="I18" s="284">
        <v>5902133.0899999999</v>
      </c>
      <c r="J18" s="322">
        <v>1.5</v>
      </c>
    </row>
    <row r="19" spans="2:10" x14ac:dyDescent="0.3">
      <c r="B19" s="161"/>
      <c r="C19" s="96" t="s">
        <v>317</v>
      </c>
      <c r="D19" s="85" t="s">
        <v>1882</v>
      </c>
      <c r="E19" s="284">
        <v>13400</v>
      </c>
      <c r="F19" s="284"/>
      <c r="G19" s="284">
        <v>13400</v>
      </c>
      <c r="H19" s="284"/>
      <c r="I19" s="284">
        <v>13400</v>
      </c>
      <c r="J19" s="322">
        <v>1</v>
      </c>
    </row>
    <row r="20" spans="2:10" x14ac:dyDescent="0.3">
      <c r="B20" s="542" t="s">
        <v>449</v>
      </c>
      <c r="C20" s="543"/>
      <c r="D20" s="124">
        <v>8</v>
      </c>
      <c r="E20" s="284">
        <v>252170063.24000001</v>
      </c>
      <c r="F20" s="284">
        <v>28296659.57</v>
      </c>
      <c r="G20" s="284">
        <v>248583592.5</v>
      </c>
      <c r="H20" s="284">
        <v>6641432.4979999997</v>
      </c>
      <c r="I20" s="284">
        <v>187553746.35769999</v>
      </c>
      <c r="J20" s="322">
        <v>0.7349</v>
      </c>
    </row>
    <row r="21" spans="2:10" x14ac:dyDescent="0.3">
      <c r="B21" s="646" t="s">
        <v>1885</v>
      </c>
      <c r="C21" s="647"/>
      <c r="D21" s="124">
        <v>9</v>
      </c>
      <c r="E21" s="284">
        <v>1539579530.6600001</v>
      </c>
      <c r="F21" s="284">
        <v>125720489.16</v>
      </c>
      <c r="G21" s="284">
        <v>1514206999.5</v>
      </c>
      <c r="H21" s="284">
        <v>59556004.498000003</v>
      </c>
      <c r="I21" s="284">
        <v>853843091.59809995</v>
      </c>
      <c r="J21" s="322">
        <v>0.54249999999999998</v>
      </c>
    </row>
    <row r="22" spans="2:10" x14ac:dyDescent="0.3">
      <c r="B22" s="161"/>
      <c r="C22" s="96" t="s">
        <v>1886</v>
      </c>
      <c r="D22" s="85" t="s">
        <v>899</v>
      </c>
      <c r="E22" s="284">
        <v>841296926.03999996</v>
      </c>
      <c r="F22" s="284">
        <v>18703058.010000002</v>
      </c>
      <c r="G22" s="284">
        <v>824596431.94000006</v>
      </c>
      <c r="H22" s="284">
        <v>11330784.312000001</v>
      </c>
      <c r="I22" s="284">
        <v>287357135.24839997</v>
      </c>
      <c r="J22" s="322">
        <v>0.34379999999999999</v>
      </c>
    </row>
    <row r="23" spans="2:10" x14ac:dyDescent="0.3">
      <c r="B23" s="161"/>
      <c r="C23" s="96" t="s">
        <v>1891</v>
      </c>
      <c r="D23" s="85" t="s">
        <v>900</v>
      </c>
      <c r="E23" s="284">
        <v>67991863.819999993</v>
      </c>
      <c r="F23" s="284">
        <v>868513.49</v>
      </c>
      <c r="G23" s="284">
        <v>67932090.719999999</v>
      </c>
      <c r="H23" s="284">
        <v>327605.33600000001</v>
      </c>
      <c r="I23" s="284">
        <v>25027426.200800002</v>
      </c>
      <c r="J23" s="322">
        <v>0.36670000000000003</v>
      </c>
    </row>
    <row r="24" spans="2:10" x14ac:dyDescent="0.3">
      <c r="B24" s="161"/>
      <c r="C24" s="96" t="s">
        <v>1892</v>
      </c>
      <c r="D24" s="85" t="s">
        <v>901</v>
      </c>
      <c r="E24" s="284">
        <v>168512796.16</v>
      </c>
      <c r="F24" s="284">
        <v>25242017.579999998</v>
      </c>
      <c r="G24" s="284">
        <v>160751389.22999999</v>
      </c>
      <c r="H24" s="284">
        <v>15427952.142000001</v>
      </c>
      <c r="I24" s="284">
        <v>111686002.57099999</v>
      </c>
      <c r="J24" s="322">
        <v>0.63390000000000002</v>
      </c>
    </row>
    <row r="25" spans="2:10" x14ac:dyDescent="0.3">
      <c r="B25" s="161"/>
      <c r="C25" s="96" t="s">
        <v>1893</v>
      </c>
      <c r="D25" s="85" t="s">
        <v>902</v>
      </c>
      <c r="E25" s="284">
        <v>387269225.31</v>
      </c>
      <c r="F25" s="284">
        <v>26402575.59</v>
      </c>
      <c r="G25" s="284">
        <v>386418368.27999997</v>
      </c>
      <c r="H25" s="284">
        <v>10667932.912</v>
      </c>
      <c r="I25" s="284">
        <v>285429657.92790002</v>
      </c>
      <c r="J25" s="322">
        <v>0.71879999999999999</v>
      </c>
    </row>
    <row r="26" spans="2:10" x14ac:dyDescent="0.3">
      <c r="B26" s="161"/>
      <c r="C26" s="96" t="s">
        <v>1894</v>
      </c>
      <c r="D26" s="85" t="s">
        <v>903</v>
      </c>
      <c r="E26" s="284">
        <v>74508719.329999998</v>
      </c>
      <c r="F26" s="284">
        <v>54504324.490000002</v>
      </c>
      <c r="G26" s="284">
        <v>74508719.329999998</v>
      </c>
      <c r="H26" s="284">
        <v>21801729.796</v>
      </c>
      <c r="I26" s="284">
        <v>144342869.65000001</v>
      </c>
      <c r="J26" s="322">
        <v>1.4986999999999999</v>
      </c>
    </row>
    <row r="27" spans="2:10" x14ac:dyDescent="0.3">
      <c r="B27" s="542" t="s">
        <v>598</v>
      </c>
      <c r="C27" s="543"/>
      <c r="D27" s="124">
        <v>10</v>
      </c>
      <c r="E27" s="284">
        <v>8650758.9100000001</v>
      </c>
      <c r="F27" s="284">
        <v>39815.769999999997</v>
      </c>
      <c r="G27" s="284">
        <v>8126746.1900000004</v>
      </c>
      <c r="H27" s="284">
        <v>9785.8690000000006</v>
      </c>
      <c r="I27" s="284">
        <v>8455581.1400000006</v>
      </c>
      <c r="J27" s="322">
        <v>1.0391999999999999</v>
      </c>
    </row>
    <row r="28" spans="2:10" x14ac:dyDescent="0.3">
      <c r="B28" s="542" t="s">
        <v>1887</v>
      </c>
      <c r="C28" s="543"/>
      <c r="D28" s="124" t="s">
        <v>1888</v>
      </c>
      <c r="E28" s="284"/>
      <c r="F28" s="284"/>
      <c r="G28" s="284"/>
      <c r="H28" s="284"/>
      <c r="I28" s="284"/>
      <c r="J28" s="322"/>
    </row>
    <row r="29" spans="2:10" x14ac:dyDescent="0.3">
      <c r="B29" s="542" t="s">
        <v>1804</v>
      </c>
      <c r="C29" s="543"/>
      <c r="D29" s="124" t="s">
        <v>1889</v>
      </c>
      <c r="E29" s="284"/>
      <c r="F29" s="284"/>
      <c r="G29" s="284"/>
      <c r="H29" s="284"/>
      <c r="I29" s="284"/>
      <c r="J29" s="322"/>
    </row>
    <row r="30" spans="2:10" x14ac:dyDescent="0.3">
      <c r="B30" s="542" t="s">
        <v>451</v>
      </c>
      <c r="C30" s="543"/>
      <c r="D30" s="124" t="s">
        <v>1890</v>
      </c>
      <c r="E30" s="284">
        <v>41774047</v>
      </c>
      <c r="F30" s="284"/>
      <c r="G30" s="284">
        <v>42488940.369999997</v>
      </c>
      <c r="H30" s="284">
        <v>1481035.0360000001</v>
      </c>
      <c r="I30" s="284">
        <v>16954432.329999998</v>
      </c>
      <c r="J30" s="322">
        <v>0.3856</v>
      </c>
    </row>
    <row r="31" spans="2:10" x14ac:dyDescent="0.3">
      <c r="B31" s="542" t="s">
        <v>1610</v>
      </c>
      <c r="C31" s="543"/>
      <c r="D31" s="124">
        <v>11</v>
      </c>
      <c r="E31" s="317"/>
      <c r="F31" s="317"/>
      <c r="G31" s="317"/>
      <c r="H31" s="317"/>
      <c r="I31" s="317"/>
      <c r="J31" s="317"/>
    </row>
    <row r="32" spans="2:10" x14ac:dyDescent="0.3">
      <c r="B32" s="573" t="s">
        <v>600</v>
      </c>
      <c r="C32" s="566"/>
      <c r="D32" s="124">
        <v>12</v>
      </c>
      <c r="E32" s="330">
        <v>2687087300.6199999</v>
      </c>
      <c r="F32" s="330">
        <v>241553034.69</v>
      </c>
      <c r="G32" s="330">
        <v>2687087300.6199999</v>
      </c>
      <c r="H32" s="330">
        <v>109476831.248</v>
      </c>
      <c r="I32" s="330">
        <v>1353264567.2479999</v>
      </c>
      <c r="J32" s="331">
        <v>0.4839</v>
      </c>
    </row>
  </sheetData>
  <mergeCells count="20">
    <mergeCell ref="B15:C15"/>
    <mergeCell ref="B17:C17"/>
    <mergeCell ref="B20:C20"/>
    <mergeCell ref="B21:C21"/>
    <mergeCell ref="B32:C32"/>
    <mergeCell ref="B27:C27"/>
    <mergeCell ref="B28:C28"/>
    <mergeCell ref="B29:C29"/>
    <mergeCell ref="B30:C30"/>
    <mergeCell ref="B31:C31"/>
    <mergeCell ref="B8:C8"/>
    <mergeCell ref="B11:C11"/>
    <mergeCell ref="B12:C12"/>
    <mergeCell ref="B13:C13"/>
    <mergeCell ref="B14:C14"/>
    <mergeCell ref="E4:F4"/>
    <mergeCell ref="G4:H4"/>
    <mergeCell ref="I4:J4"/>
    <mergeCell ref="B2:J2"/>
    <mergeCell ref="B7:C7"/>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&amp;C&amp;P</oddFooter>
  </headerFooter>
  <drawing r:id="rId2"/>
  <legacyDrawing r:id="rId3"/>
  <controls>
    <mc:AlternateContent xmlns:mc="http://schemas.openxmlformats.org/markup-compatibility/2006">
      <mc:Choice Requires="x14">
        <control shapeId="51201" r:id="rId4" name="aguWaterMark">
          <controlPr defaultSize="0" disabled="1" autoLine="0" autoPict="0" r:id="rId5">
            <anchor moveWithCells="1">
              <from>
                <xdr:col>0</xdr:col>
                <xdr:colOff>0</xdr:colOff>
                <xdr:row>0</xdr:row>
                <xdr:rowOff>0</xdr:rowOff>
              </from>
              <to>
                <xdr:col>2</xdr:col>
                <xdr:colOff>220980</xdr:colOff>
                <xdr:row>1</xdr:row>
                <xdr:rowOff>106680</xdr:rowOff>
              </to>
            </anchor>
          </controlPr>
        </control>
      </mc:Choice>
      <mc:Fallback>
        <control shapeId="51201" r:id="rId4" name="aguWaterMark"/>
      </mc:Fallback>
    </mc:AlternateContent>
  </control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6E095-780C-4D34-8E70-BCA7DC359AB7}">
  <sheetPr codeName="Sheet20">
    <tabColor theme="0" tint="-4.9989318521683403E-2"/>
    <pageSetUpPr fitToPage="1"/>
  </sheetPr>
  <dimension ref="A1:AF42"/>
  <sheetViews>
    <sheetView showGridLines="0" zoomScaleNormal="100" workbookViewId="0">
      <pane xSplit="5" ySplit="7" topLeftCell="W8"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6.6640625" customWidth="1"/>
    <col min="3" max="3" width="12.6640625" customWidth="1"/>
    <col min="4" max="4" width="51" customWidth="1"/>
    <col min="5" max="5" width="7.5546875" customWidth="1"/>
    <col min="6" max="32" width="18.5546875" customWidth="1"/>
  </cols>
  <sheetData>
    <row r="1" spans="1:32" ht="10.199999999999999" customHeight="1" x14ac:dyDescent="0.3"/>
    <row r="2" spans="1:32" ht="27.9" customHeight="1" x14ac:dyDescent="0.3">
      <c r="B2" s="544" t="s">
        <v>926</v>
      </c>
      <c r="C2" s="544"/>
      <c r="D2" s="544"/>
      <c r="E2" s="544"/>
      <c r="F2" s="544"/>
      <c r="G2" s="544"/>
      <c r="H2" s="544"/>
      <c r="I2" s="544"/>
      <c r="J2" s="544"/>
      <c r="K2" s="657"/>
      <c r="L2" s="657"/>
      <c r="M2" s="657"/>
      <c r="N2" s="657"/>
      <c r="O2" s="657"/>
      <c r="P2" s="657"/>
      <c r="Q2" s="657"/>
      <c r="R2" s="657"/>
      <c r="S2" s="657"/>
      <c r="T2" s="657"/>
      <c r="U2" s="657"/>
      <c r="V2" s="657"/>
      <c r="W2" s="657"/>
      <c r="X2" s="657"/>
      <c r="Y2" s="657"/>
      <c r="Z2" s="657"/>
      <c r="AA2" s="657"/>
      <c r="AB2" s="657"/>
      <c r="AC2" s="657"/>
      <c r="AD2" s="657"/>
      <c r="AE2" s="657"/>
      <c r="AF2" s="657"/>
    </row>
    <row r="3" spans="1:32" ht="14.4" customHeight="1" x14ac:dyDescent="0.3">
      <c r="B3" s="129" t="s">
        <v>1991</v>
      </c>
      <c r="C3" s="80"/>
      <c r="D3" s="80"/>
    </row>
    <row r="5" spans="1:32" ht="15" customHeight="1" x14ac:dyDescent="0.3">
      <c r="A5" s="42"/>
      <c r="B5" s="139"/>
      <c r="C5" s="193"/>
      <c r="D5" s="193"/>
      <c r="E5" s="193"/>
      <c r="F5" s="658" t="s">
        <v>440</v>
      </c>
      <c r="G5" s="634"/>
      <c r="H5" s="634"/>
      <c r="I5" s="634"/>
      <c r="J5" s="634"/>
      <c r="K5" s="634"/>
      <c r="L5" s="634"/>
      <c r="M5" s="634"/>
      <c r="N5" s="634"/>
      <c r="O5" s="634"/>
      <c r="P5" s="634"/>
      <c r="Q5" s="634"/>
      <c r="R5" s="634"/>
      <c r="S5" s="634"/>
      <c r="T5" s="634"/>
      <c r="U5" s="634"/>
      <c r="V5" s="634"/>
      <c r="W5" s="634"/>
      <c r="X5" s="634"/>
      <c r="Y5" s="634"/>
      <c r="Z5" s="634"/>
      <c r="AA5" s="634"/>
      <c r="AB5" s="634"/>
      <c r="AC5" s="634"/>
      <c r="AD5" s="635"/>
      <c r="AE5" s="616" t="s">
        <v>230</v>
      </c>
      <c r="AF5" s="616" t="s">
        <v>601</v>
      </c>
    </row>
    <row r="6" spans="1:32" x14ac:dyDescent="0.3">
      <c r="A6" s="29"/>
      <c r="B6" s="192"/>
      <c r="C6" s="194"/>
      <c r="D6" s="194"/>
      <c r="E6" s="194"/>
      <c r="F6" s="213">
        <v>0</v>
      </c>
      <c r="G6" s="213">
        <v>0.02</v>
      </c>
      <c r="H6" s="213">
        <v>0.04</v>
      </c>
      <c r="I6" s="213">
        <v>0.1</v>
      </c>
      <c r="J6" s="213">
        <v>0.2</v>
      </c>
      <c r="K6" s="213">
        <v>0.3</v>
      </c>
      <c r="L6" s="213">
        <v>0.35</v>
      </c>
      <c r="M6" s="213">
        <v>0.4</v>
      </c>
      <c r="N6" s="213">
        <v>0.45</v>
      </c>
      <c r="O6" s="213">
        <v>0.5</v>
      </c>
      <c r="P6" s="213">
        <v>0.6</v>
      </c>
      <c r="Q6" s="213">
        <v>0.7</v>
      </c>
      <c r="R6" s="213">
        <v>0.75</v>
      </c>
      <c r="S6" s="213">
        <v>0.8</v>
      </c>
      <c r="T6" s="213">
        <v>0.9</v>
      </c>
      <c r="U6" s="213">
        <v>1</v>
      </c>
      <c r="V6" s="213">
        <v>1.05</v>
      </c>
      <c r="W6" s="213">
        <v>1.1000000000000001</v>
      </c>
      <c r="X6" s="213">
        <v>1.3</v>
      </c>
      <c r="Y6" s="213">
        <v>1.5</v>
      </c>
      <c r="Z6" s="213">
        <v>2.5</v>
      </c>
      <c r="AA6" s="213">
        <v>3.7</v>
      </c>
      <c r="AB6" s="213">
        <v>4</v>
      </c>
      <c r="AC6" s="213">
        <v>12.5</v>
      </c>
      <c r="AD6" s="213" t="s">
        <v>441</v>
      </c>
      <c r="AE6" s="618"/>
      <c r="AF6" s="618"/>
    </row>
    <row r="7" spans="1:32" x14ac:dyDescent="0.3">
      <c r="A7" s="29"/>
      <c r="B7" s="655" t="s">
        <v>439</v>
      </c>
      <c r="C7" s="656"/>
      <c r="D7" s="656"/>
      <c r="E7" s="212" t="s">
        <v>124</v>
      </c>
      <c r="F7" s="143" t="s">
        <v>210</v>
      </c>
      <c r="G7" s="143" t="s">
        <v>211</v>
      </c>
      <c r="H7" s="143" t="s">
        <v>212</v>
      </c>
      <c r="I7" s="143" t="s">
        <v>231</v>
      </c>
      <c r="J7" s="143" t="s">
        <v>232</v>
      </c>
      <c r="K7" s="143" t="s">
        <v>271</v>
      </c>
      <c r="L7" s="143" t="s">
        <v>1895</v>
      </c>
      <c r="M7" s="143" t="s">
        <v>1896</v>
      </c>
      <c r="N7" s="143" t="s">
        <v>319</v>
      </c>
      <c r="O7" s="143" t="s">
        <v>320</v>
      </c>
      <c r="P7" s="143" t="s">
        <v>321</v>
      </c>
      <c r="Q7" s="143" t="s">
        <v>322</v>
      </c>
      <c r="R7" s="143" t="s">
        <v>323</v>
      </c>
      <c r="S7" s="143" t="s">
        <v>413</v>
      </c>
      <c r="T7" s="143" t="s">
        <v>414</v>
      </c>
      <c r="U7" s="143" t="s">
        <v>415</v>
      </c>
      <c r="V7" s="143" t="s">
        <v>416</v>
      </c>
      <c r="W7" s="143" t="s">
        <v>1897</v>
      </c>
      <c r="X7" s="143" t="s">
        <v>1898</v>
      </c>
      <c r="Y7" s="143" t="s">
        <v>1899</v>
      </c>
      <c r="Z7" s="143" t="s">
        <v>1900</v>
      </c>
      <c r="AA7" s="143" t="s">
        <v>1094</v>
      </c>
      <c r="AB7" s="143" t="s">
        <v>1901</v>
      </c>
      <c r="AC7" s="143" t="s">
        <v>411</v>
      </c>
      <c r="AD7" s="143" t="s">
        <v>1902</v>
      </c>
      <c r="AE7" s="143" t="s">
        <v>1903</v>
      </c>
      <c r="AF7" s="143" t="s">
        <v>1904</v>
      </c>
    </row>
    <row r="8" spans="1:32" ht="14.4" customHeight="1" x14ac:dyDescent="0.3">
      <c r="B8" s="542" t="s">
        <v>596</v>
      </c>
      <c r="C8" s="563"/>
      <c r="D8" s="543"/>
      <c r="E8" s="124">
        <v>1</v>
      </c>
      <c r="F8" s="312">
        <v>560233775.528</v>
      </c>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v>560233775.528</v>
      </c>
      <c r="AF8" s="312">
        <v>560233775.528</v>
      </c>
    </row>
    <row r="9" spans="1:32" ht="14.4" customHeight="1" x14ac:dyDescent="0.3">
      <c r="B9" s="646" t="s">
        <v>1905</v>
      </c>
      <c r="C9" s="650"/>
      <c r="D9" s="647"/>
      <c r="E9" s="124">
        <v>2</v>
      </c>
      <c r="F9" s="312"/>
      <c r="G9" s="312"/>
      <c r="H9" s="312"/>
      <c r="I9" s="312"/>
      <c r="J9" s="312">
        <v>55617.794000000002</v>
      </c>
      <c r="K9" s="312"/>
      <c r="L9" s="312"/>
      <c r="M9" s="312"/>
      <c r="N9" s="312"/>
      <c r="O9" s="312"/>
      <c r="P9" s="312"/>
      <c r="Q9" s="312"/>
      <c r="R9" s="312"/>
      <c r="S9" s="312"/>
      <c r="T9" s="312"/>
      <c r="U9" s="312">
        <v>9895.5720000000001</v>
      </c>
      <c r="V9" s="312"/>
      <c r="W9" s="312"/>
      <c r="X9" s="312"/>
      <c r="Y9" s="312"/>
      <c r="Z9" s="312"/>
      <c r="AA9" s="312"/>
      <c r="AB9" s="312"/>
      <c r="AC9" s="312"/>
      <c r="AD9" s="312"/>
      <c r="AE9" s="312">
        <v>65513.366000000002</v>
      </c>
      <c r="AF9" s="312">
        <v>65513.366000000002</v>
      </c>
    </row>
    <row r="10" spans="1:32" ht="14.4" customHeight="1" x14ac:dyDescent="0.3">
      <c r="B10" s="161"/>
      <c r="C10" s="651" t="s">
        <v>1906</v>
      </c>
      <c r="D10" s="652"/>
      <c r="E10" s="124" t="s">
        <v>1877</v>
      </c>
      <c r="F10" s="312"/>
      <c r="G10" s="312"/>
      <c r="H10" s="312"/>
      <c r="I10" s="312"/>
      <c r="J10" s="312">
        <v>55617.794000000002</v>
      </c>
      <c r="K10" s="312"/>
      <c r="L10" s="312"/>
      <c r="M10" s="312"/>
      <c r="N10" s="312"/>
      <c r="O10" s="312"/>
      <c r="P10" s="312"/>
      <c r="Q10" s="312"/>
      <c r="R10" s="312"/>
      <c r="S10" s="312"/>
      <c r="T10" s="312"/>
      <c r="U10" s="312"/>
      <c r="V10" s="312"/>
      <c r="W10" s="312"/>
      <c r="X10" s="312"/>
      <c r="Y10" s="312"/>
      <c r="Z10" s="312"/>
      <c r="AA10" s="312"/>
      <c r="AB10" s="312"/>
      <c r="AC10" s="312"/>
      <c r="AD10" s="312"/>
      <c r="AE10" s="312">
        <v>55617.794000000002</v>
      </c>
      <c r="AF10" s="312">
        <v>55617.794000000002</v>
      </c>
    </row>
    <row r="11" spans="1:32" ht="14.4" customHeight="1" x14ac:dyDescent="0.3">
      <c r="B11" s="161"/>
      <c r="C11" s="651" t="s">
        <v>444</v>
      </c>
      <c r="D11" s="652"/>
      <c r="E11" s="124" t="s">
        <v>1878</v>
      </c>
      <c r="F11" s="312"/>
      <c r="G11" s="312"/>
      <c r="H11" s="312"/>
      <c r="I11" s="312"/>
      <c r="J11" s="312"/>
      <c r="K11" s="312"/>
      <c r="L11" s="312"/>
      <c r="M11" s="312"/>
      <c r="N11" s="312"/>
      <c r="O11" s="312"/>
      <c r="P11" s="312"/>
      <c r="Q11" s="312"/>
      <c r="R11" s="312"/>
      <c r="S11" s="312"/>
      <c r="T11" s="312"/>
      <c r="U11" s="312">
        <v>9895.5720000000001</v>
      </c>
      <c r="V11" s="312"/>
      <c r="W11" s="312"/>
      <c r="X11" s="312"/>
      <c r="Y11" s="312"/>
      <c r="Z11" s="312"/>
      <c r="AA11" s="312"/>
      <c r="AB11" s="312"/>
      <c r="AC11" s="312"/>
      <c r="AD11" s="312"/>
      <c r="AE11" s="312">
        <v>9895.5720000000001</v>
      </c>
      <c r="AF11" s="312">
        <v>9895.5720000000001</v>
      </c>
    </row>
    <row r="12" spans="1:32" ht="14.4" customHeight="1" x14ac:dyDescent="0.3">
      <c r="B12" s="542" t="s">
        <v>445</v>
      </c>
      <c r="C12" s="563"/>
      <c r="D12" s="543"/>
      <c r="E12" s="124">
        <v>3</v>
      </c>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row>
    <row r="13" spans="1:32" ht="14.4" customHeight="1" x14ac:dyDescent="0.3">
      <c r="B13" s="542" t="s">
        <v>446</v>
      </c>
      <c r="C13" s="563"/>
      <c r="D13" s="543"/>
      <c r="E13" s="124" t="s">
        <v>1879</v>
      </c>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row>
    <row r="14" spans="1:32" ht="14.4" customHeight="1" x14ac:dyDescent="0.3">
      <c r="B14" s="542" t="s">
        <v>447</v>
      </c>
      <c r="C14" s="563"/>
      <c r="D14" s="543"/>
      <c r="E14" s="124">
        <v>4</v>
      </c>
      <c r="F14" s="312"/>
      <c r="G14" s="312"/>
      <c r="H14" s="312"/>
      <c r="I14" s="312"/>
      <c r="J14" s="312">
        <v>5443760.7400000002</v>
      </c>
      <c r="K14" s="312"/>
      <c r="L14" s="312"/>
      <c r="M14" s="312"/>
      <c r="N14" s="312"/>
      <c r="O14" s="312"/>
      <c r="P14" s="312"/>
      <c r="Q14" s="312"/>
      <c r="R14" s="312"/>
      <c r="S14" s="312"/>
      <c r="T14" s="312"/>
      <c r="U14" s="312"/>
      <c r="V14" s="312"/>
      <c r="W14" s="312"/>
      <c r="X14" s="312"/>
      <c r="Y14" s="312"/>
      <c r="Z14" s="312"/>
      <c r="AA14" s="312"/>
      <c r="AB14" s="312"/>
      <c r="AC14" s="312"/>
      <c r="AD14" s="312"/>
      <c r="AE14" s="312">
        <v>5443760.7400000002</v>
      </c>
      <c r="AF14" s="312">
        <v>5443760.7400000002</v>
      </c>
    </row>
    <row r="15" spans="1:32" ht="14.4" customHeight="1" x14ac:dyDescent="0.3">
      <c r="B15" s="542" t="s">
        <v>599</v>
      </c>
      <c r="C15" s="563"/>
      <c r="D15" s="543"/>
      <c r="E15" s="124">
        <v>5</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row>
    <row r="16" spans="1:32" ht="14.4" customHeight="1" x14ac:dyDescent="0.3">
      <c r="B16" s="646" t="s">
        <v>448</v>
      </c>
      <c r="C16" s="650"/>
      <c r="D16" s="647"/>
      <c r="E16" s="124">
        <v>6</v>
      </c>
      <c r="F16" s="312"/>
      <c r="G16" s="312"/>
      <c r="H16" s="312"/>
      <c r="I16" s="312"/>
      <c r="J16" s="312"/>
      <c r="K16" s="312"/>
      <c r="L16" s="312"/>
      <c r="M16" s="312"/>
      <c r="N16" s="312"/>
      <c r="O16" s="312"/>
      <c r="P16" s="312"/>
      <c r="Q16" s="312"/>
      <c r="R16" s="312"/>
      <c r="S16" s="312"/>
      <c r="T16" s="312"/>
      <c r="U16" s="312">
        <v>345778390.39300001</v>
      </c>
      <c r="V16" s="312"/>
      <c r="W16" s="312"/>
      <c r="X16" s="312"/>
      <c r="Y16" s="312"/>
      <c r="Z16" s="312"/>
      <c r="AA16" s="312"/>
      <c r="AB16" s="312"/>
      <c r="AC16" s="312"/>
      <c r="AD16" s="312"/>
      <c r="AE16" s="312">
        <v>345778390.39300001</v>
      </c>
      <c r="AF16" s="312">
        <v>345778390.39300001</v>
      </c>
    </row>
    <row r="17" spans="2:32" ht="14.4" customHeight="1" x14ac:dyDescent="0.3">
      <c r="B17" s="161"/>
      <c r="C17" s="651" t="s">
        <v>1880</v>
      </c>
      <c r="D17" s="652"/>
      <c r="E17" s="124" t="s">
        <v>1803</v>
      </c>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row>
    <row r="18" spans="2:32" ht="14.4" customHeight="1" x14ac:dyDescent="0.3">
      <c r="B18" s="646" t="s">
        <v>1883</v>
      </c>
      <c r="C18" s="650"/>
      <c r="D18" s="647"/>
      <c r="E18" s="124">
        <v>7</v>
      </c>
      <c r="F18" s="312"/>
      <c r="G18" s="312"/>
      <c r="H18" s="312"/>
      <c r="I18" s="312"/>
      <c r="J18" s="312"/>
      <c r="K18" s="312"/>
      <c r="L18" s="312"/>
      <c r="M18" s="312"/>
      <c r="N18" s="312"/>
      <c r="O18" s="312"/>
      <c r="P18" s="312"/>
      <c r="Q18" s="312"/>
      <c r="R18" s="312"/>
      <c r="S18" s="312"/>
      <c r="T18" s="312"/>
      <c r="U18" s="312">
        <v>13400</v>
      </c>
      <c r="V18" s="312"/>
      <c r="W18" s="312"/>
      <c r="X18" s="312"/>
      <c r="Y18" s="312">
        <v>3934755.38</v>
      </c>
      <c r="Z18" s="312"/>
      <c r="AA18" s="312"/>
      <c r="AB18" s="312"/>
      <c r="AC18" s="312"/>
      <c r="AD18" s="312"/>
      <c r="AE18" s="312">
        <v>3948155.38</v>
      </c>
      <c r="AF18" s="312">
        <v>3948155.38</v>
      </c>
    </row>
    <row r="19" spans="2:32" ht="14.4" customHeight="1" x14ac:dyDescent="0.3">
      <c r="B19" s="161" t="s">
        <v>1907</v>
      </c>
      <c r="C19" s="651" t="s">
        <v>1884</v>
      </c>
      <c r="D19" s="652"/>
      <c r="E19" s="124" t="s">
        <v>1881</v>
      </c>
      <c r="F19" s="312"/>
      <c r="G19" s="312"/>
      <c r="H19" s="312"/>
      <c r="I19" s="312"/>
      <c r="J19" s="312"/>
      <c r="K19" s="312"/>
      <c r="L19" s="312"/>
      <c r="M19" s="312"/>
      <c r="N19" s="312"/>
      <c r="O19" s="312"/>
      <c r="P19" s="312"/>
      <c r="Q19" s="312"/>
      <c r="R19" s="312"/>
      <c r="S19" s="312"/>
      <c r="T19" s="312"/>
      <c r="U19" s="312"/>
      <c r="V19" s="312"/>
      <c r="W19" s="312"/>
      <c r="X19" s="312"/>
      <c r="Y19" s="312">
        <v>3934755.38</v>
      </c>
      <c r="Z19" s="312"/>
      <c r="AA19" s="312"/>
      <c r="AB19" s="312"/>
      <c r="AC19" s="312"/>
      <c r="AD19" s="312"/>
      <c r="AE19" s="312">
        <v>3934755.38</v>
      </c>
      <c r="AF19" s="312">
        <v>3934755.38</v>
      </c>
    </row>
    <row r="20" spans="2:32" ht="14.4" customHeight="1" x14ac:dyDescent="0.3">
      <c r="B20" s="161"/>
      <c r="C20" s="651" t="s">
        <v>317</v>
      </c>
      <c r="D20" s="652"/>
      <c r="E20" s="124" t="s">
        <v>1882</v>
      </c>
      <c r="F20" s="312"/>
      <c r="G20" s="312"/>
      <c r="H20" s="312"/>
      <c r="I20" s="312"/>
      <c r="J20" s="312"/>
      <c r="K20" s="312"/>
      <c r="L20" s="312"/>
      <c r="M20" s="312"/>
      <c r="N20" s="312"/>
      <c r="O20" s="312"/>
      <c r="P20" s="312"/>
      <c r="Q20" s="312"/>
      <c r="R20" s="312"/>
      <c r="S20" s="312"/>
      <c r="T20" s="312"/>
      <c r="U20" s="312">
        <v>13400</v>
      </c>
      <c r="V20" s="312"/>
      <c r="W20" s="312"/>
      <c r="X20" s="312"/>
      <c r="Y20" s="312"/>
      <c r="Z20" s="312"/>
      <c r="AA20" s="312"/>
      <c r="AB20" s="312"/>
      <c r="AC20" s="312"/>
      <c r="AD20" s="312"/>
      <c r="AE20" s="312">
        <v>13400</v>
      </c>
      <c r="AF20" s="312">
        <v>13400</v>
      </c>
    </row>
    <row r="21" spans="2:32" ht="14.4" customHeight="1" x14ac:dyDescent="0.3">
      <c r="B21" s="542" t="s">
        <v>602</v>
      </c>
      <c r="C21" s="563"/>
      <c r="D21" s="543"/>
      <c r="E21" s="124">
        <v>8</v>
      </c>
      <c r="F21" s="312"/>
      <c r="G21" s="312"/>
      <c r="H21" s="312"/>
      <c r="I21" s="312"/>
      <c r="J21" s="312"/>
      <c r="K21" s="312"/>
      <c r="L21" s="312"/>
      <c r="M21" s="312"/>
      <c r="N21" s="312">
        <v>5810600.7599999998</v>
      </c>
      <c r="O21" s="312"/>
      <c r="P21" s="312"/>
      <c r="Q21" s="312"/>
      <c r="R21" s="312">
        <v>249414424.23800001</v>
      </c>
      <c r="S21" s="312"/>
      <c r="T21" s="312"/>
      <c r="U21" s="312"/>
      <c r="V21" s="312"/>
      <c r="W21" s="312"/>
      <c r="X21" s="312"/>
      <c r="Y21" s="312"/>
      <c r="Z21" s="312"/>
      <c r="AA21" s="312"/>
      <c r="AB21" s="312"/>
      <c r="AC21" s="312"/>
      <c r="AD21" s="312"/>
      <c r="AE21" s="312">
        <v>255225024.998</v>
      </c>
      <c r="AF21" s="312">
        <v>255225024.998</v>
      </c>
    </row>
    <row r="22" spans="2:32" ht="14.4" customHeight="1" x14ac:dyDescent="0.3">
      <c r="B22" s="575" t="s">
        <v>1885</v>
      </c>
      <c r="C22" s="567"/>
      <c r="D22" s="571"/>
      <c r="E22" s="124">
        <v>9</v>
      </c>
      <c r="F22" s="312"/>
      <c r="G22" s="312"/>
      <c r="H22" s="312"/>
      <c r="I22" s="312"/>
      <c r="J22" s="312">
        <v>621178177.13</v>
      </c>
      <c r="K22" s="312">
        <v>18075764.675999999</v>
      </c>
      <c r="L22" s="312">
        <v>24021599.576000001</v>
      </c>
      <c r="M22" s="312"/>
      <c r="N22" s="312">
        <v>23981749.484000001</v>
      </c>
      <c r="O22" s="312"/>
      <c r="P22" s="312">
        <v>101035067.10600001</v>
      </c>
      <c r="Q22" s="312"/>
      <c r="R22" s="312">
        <v>189194219.074</v>
      </c>
      <c r="S22" s="312"/>
      <c r="T22" s="312">
        <v>220170894.93599999</v>
      </c>
      <c r="U22" s="312">
        <v>101878287.354</v>
      </c>
      <c r="V22" s="312">
        <v>916380.7</v>
      </c>
      <c r="W22" s="312">
        <v>39999406.593999997</v>
      </c>
      <c r="X22" s="312"/>
      <c r="Y22" s="312">
        <v>110649845.794</v>
      </c>
      <c r="Z22" s="312"/>
      <c r="AA22" s="312"/>
      <c r="AB22" s="312"/>
      <c r="AC22" s="312"/>
      <c r="AD22" s="312">
        <v>122661611.574</v>
      </c>
      <c r="AE22" s="312">
        <v>1573763003.9979999</v>
      </c>
      <c r="AF22" s="312">
        <v>1573763003.9979999</v>
      </c>
    </row>
    <row r="23" spans="2:32" ht="14.4" customHeight="1" x14ac:dyDescent="0.3">
      <c r="B23" s="161" t="s">
        <v>1914</v>
      </c>
      <c r="C23" s="653" t="s">
        <v>1886</v>
      </c>
      <c r="D23" s="654"/>
      <c r="E23" s="124" t="s">
        <v>899</v>
      </c>
      <c r="F23" s="312"/>
      <c r="G23" s="312"/>
      <c r="H23" s="312"/>
      <c r="I23" s="312"/>
      <c r="J23" s="312">
        <v>621178177.13</v>
      </c>
      <c r="K23" s="312"/>
      <c r="L23" s="312"/>
      <c r="M23" s="312"/>
      <c r="N23" s="312"/>
      <c r="O23" s="312"/>
      <c r="P23" s="312"/>
      <c r="Q23" s="312"/>
      <c r="R23" s="312">
        <v>187854555.74399999</v>
      </c>
      <c r="S23" s="312"/>
      <c r="T23" s="312"/>
      <c r="U23" s="312">
        <v>26894483.377999999</v>
      </c>
      <c r="V23" s="312"/>
      <c r="W23" s="312"/>
      <c r="X23" s="312"/>
      <c r="Y23" s="312"/>
      <c r="Z23" s="312"/>
      <c r="AA23" s="312"/>
      <c r="AB23" s="312"/>
      <c r="AC23" s="312"/>
      <c r="AD23" s="312"/>
      <c r="AE23" s="312">
        <v>835927216.25199997</v>
      </c>
      <c r="AF23" s="312">
        <v>835927216.25199997</v>
      </c>
    </row>
    <row r="24" spans="2:32" ht="14.4" customHeight="1" x14ac:dyDescent="0.3">
      <c r="B24" s="214" t="s">
        <v>1915</v>
      </c>
      <c r="C24" s="112"/>
      <c r="D24" s="105" t="s">
        <v>1916</v>
      </c>
      <c r="E24" s="124" t="s">
        <v>1908</v>
      </c>
      <c r="F24" s="312"/>
      <c r="G24" s="312"/>
      <c r="H24" s="312"/>
      <c r="I24" s="312"/>
      <c r="J24" s="312"/>
      <c r="K24" s="312"/>
      <c r="L24" s="312"/>
      <c r="M24" s="312"/>
      <c r="N24" s="312"/>
      <c r="O24" s="312"/>
      <c r="P24" s="312"/>
      <c r="Q24" s="312"/>
      <c r="R24" s="312">
        <v>1905057.88</v>
      </c>
      <c r="S24" s="312"/>
      <c r="T24" s="312"/>
      <c r="U24" s="312">
        <v>14994148.852</v>
      </c>
      <c r="V24" s="312"/>
      <c r="W24" s="312"/>
      <c r="X24" s="312"/>
      <c r="Y24" s="312"/>
      <c r="Z24" s="312"/>
      <c r="AA24" s="312"/>
      <c r="AB24" s="312"/>
      <c r="AC24" s="312"/>
      <c r="AD24" s="312"/>
      <c r="AE24" s="312">
        <v>16899206.732000001</v>
      </c>
      <c r="AF24" s="312">
        <v>16899206.732000001</v>
      </c>
    </row>
    <row r="25" spans="2:32" ht="14.4" customHeight="1" x14ac:dyDescent="0.3">
      <c r="B25" s="214" t="s">
        <v>1917</v>
      </c>
      <c r="C25" s="112"/>
      <c r="D25" s="105" t="s">
        <v>1918</v>
      </c>
      <c r="E25" s="124" t="s">
        <v>1909</v>
      </c>
      <c r="F25" s="312"/>
      <c r="G25" s="312"/>
      <c r="H25" s="312"/>
      <c r="I25" s="312"/>
      <c r="J25" s="312">
        <v>621178177.13</v>
      </c>
      <c r="K25" s="312"/>
      <c r="L25" s="312"/>
      <c r="M25" s="312"/>
      <c r="N25" s="312"/>
      <c r="O25" s="312"/>
      <c r="P25" s="312"/>
      <c r="Q25" s="312"/>
      <c r="R25" s="312"/>
      <c r="S25" s="312"/>
      <c r="T25" s="312"/>
      <c r="U25" s="312"/>
      <c r="V25" s="312"/>
      <c r="W25" s="312"/>
      <c r="X25" s="312"/>
      <c r="Y25" s="312"/>
      <c r="Z25" s="312"/>
      <c r="AA25" s="312"/>
      <c r="AB25" s="312"/>
      <c r="AC25" s="312"/>
      <c r="AD25" s="312"/>
      <c r="AE25" s="312">
        <v>621178177.13</v>
      </c>
      <c r="AF25" s="312">
        <v>621178177.13</v>
      </c>
    </row>
    <row r="26" spans="2:32" ht="14.4" customHeight="1" x14ac:dyDescent="0.3">
      <c r="B26" s="214" t="s">
        <v>1917</v>
      </c>
      <c r="C26" s="112"/>
      <c r="D26" s="105" t="s">
        <v>1919</v>
      </c>
      <c r="E26" s="124" t="s">
        <v>1910</v>
      </c>
      <c r="F26" s="312"/>
      <c r="G26" s="312"/>
      <c r="H26" s="312"/>
      <c r="I26" s="312"/>
      <c r="J26" s="312"/>
      <c r="K26" s="312"/>
      <c r="L26" s="312"/>
      <c r="M26" s="312"/>
      <c r="N26" s="312"/>
      <c r="O26" s="312"/>
      <c r="P26" s="312"/>
      <c r="Q26" s="312"/>
      <c r="R26" s="312">
        <v>185949497.86399999</v>
      </c>
      <c r="S26" s="312"/>
      <c r="T26" s="312"/>
      <c r="U26" s="312">
        <v>11900334.526000001</v>
      </c>
      <c r="V26" s="312"/>
      <c r="W26" s="312"/>
      <c r="X26" s="312"/>
      <c r="Y26" s="312"/>
      <c r="Z26" s="312"/>
      <c r="AA26" s="312"/>
      <c r="AB26" s="312"/>
      <c r="AC26" s="312"/>
      <c r="AD26" s="312"/>
      <c r="AE26" s="312">
        <v>197849832.38999999</v>
      </c>
      <c r="AF26" s="312">
        <v>197849832.38999999</v>
      </c>
    </row>
    <row r="27" spans="2:32" ht="14.4" customHeight="1" x14ac:dyDescent="0.3">
      <c r="B27" s="161" t="s">
        <v>1920</v>
      </c>
      <c r="C27" s="653" t="s">
        <v>1891</v>
      </c>
      <c r="D27" s="654"/>
      <c r="E27" s="124" t="s">
        <v>900</v>
      </c>
      <c r="F27" s="312"/>
      <c r="G27" s="312"/>
      <c r="H27" s="312"/>
      <c r="I27" s="312"/>
      <c r="J27" s="312"/>
      <c r="K27" s="312">
        <v>18075764.675999999</v>
      </c>
      <c r="L27" s="312">
        <v>24021599.576000001</v>
      </c>
      <c r="M27" s="312"/>
      <c r="N27" s="312">
        <v>23981749.484000001</v>
      </c>
      <c r="O27" s="312"/>
      <c r="P27" s="312">
        <v>123266.16</v>
      </c>
      <c r="Q27" s="312"/>
      <c r="R27" s="312">
        <v>810318.59</v>
      </c>
      <c r="S27" s="312"/>
      <c r="T27" s="312"/>
      <c r="U27" s="312"/>
      <c r="V27" s="312">
        <v>916380.7</v>
      </c>
      <c r="W27" s="312"/>
      <c r="X27" s="312"/>
      <c r="Y27" s="312">
        <v>330616.87</v>
      </c>
      <c r="Z27" s="312"/>
      <c r="AA27" s="312"/>
      <c r="AB27" s="312"/>
      <c r="AC27" s="312"/>
      <c r="AD27" s="312"/>
      <c r="AE27" s="312">
        <v>68259696.055999994</v>
      </c>
      <c r="AF27" s="312">
        <v>68259696.055999994</v>
      </c>
    </row>
    <row r="28" spans="2:32" ht="14.4" customHeight="1" x14ac:dyDescent="0.3">
      <c r="B28" s="161" t="s">
        <v>1920</v>
      </c>
      <c r="C28" s="653" t="s">
        <v>1892</v>
      </c>
      <c r="D28" s="654"/>
      <c r="E28" s="124" t="s">
        <v>901</v>
      </c>
      <c r="F28" s="312"/>
      <c r="G28" s="312"/>
      <c r="H28" s="312"/>
      <c r="I28" s="312"/>
      <c r="J28" s="312"/>
      <c r="K28" s="312"/>
      <c r="L28" s="312"/>
      <c r="M28" s="312"/>
      <c r="N28" s="312"/>
      <c r="O28" s="312"/>
      <c r="P28" s="312">
        <v>100911800.94599999</v>
      </c>
      <c r="Q28" s="312"/>
      <c r="R28" s="312">
        <v>529344.74</v>
      </c>
      <c r="S28" s="312"/>
      <c r="T28" s="312"/>
      <c r="U28" s="312">
        <v>74738195.686000004</v>
      </c>
      <c r="V28" s="312"/>
      <c r="W28" s="312"/>
      <c r="X28" s="312"/>
      <c r="Y28" s="312"/>
      <c r="Z28" s="312"/>
      <c r="AA28" s="312"/>
      <c r="AB28" s="312"/>
      <c r="AC28" s="312"/>
      <c r="AD28" s="312"/>
      <c r="AE28" s="312">
        <v>176179341.37200001</v>
      </c>
      <c r="AF28" s="312">
        <v>176179341.37200001</v>
      </c>
    </row>
    <row r="29" spans="2:32" ht="14.4" customHeight="1" x14ac:dyDescent="0.3">
      <c r="B29" s="214" t="s">
        <v>1917</v>
      </c>
      <c r="C29" s="112"/>
      <c r="D29" s="105" t="s">
        <v>1916</v>
      </c>
      <c r="E29" s="124" t="s">
        <v>1911</v>
      </c>
      <c r="F29" s="312"/>
      <c r="G29" s="312"/>
      <c r="H29" s="312"/>
      <c r="I29" s="312"/>
      <c r="J29" s="312"/>
      <c r="K29" s="312"/>
      <c r="L29" s="312"/>
      <c r="M29" s="312"/>
      <c r="N29" s="312"/>
      <c r="O29" s="312"/>
      <c r="P29" s="312"/>
      <c r="Q29" s="312"/>
      <c r="R29" s="312">
        <v>89011.61</v>
      </c>
      <c r="S29" s="312"/>
      <c r="T29" s="312"/>
      <c r="U29" s="312">
        <v>15990591.934</v>
      </c>
      <c r="V29" s="312"/>
      <c r="W29" s="312"/>
      <c r="X29" s="312"/>
      <c r="Y29" s="312"/>
      <c r="Z29" s="312"/>
      <c r="AA29" s="312"/>
      <c r="AB29" s="312"/>
      <c r="AC29" s="312"/>
      <c r="AD29" s="312"/>
      <c r="AE29" s="312">
        <v>16079603.544</v>
      </c>
      <c r="AF29" s="312">
        <v>16079603.544</v>
      </c>
    </row>
    <row r="30" spans="2:32" ht="14.4" customHeight="1" x14ac:dyDescent="0.3">
      <c r="B30" s="214" t="s">
        <v>1921</v>
      </c>
      <c r="C30" s="112"/>
      <c r="D30" s="105" t="s">
        <v>1918</v>
      </c>
      <c r="E30" s="124" t="s">
        <v>1912</v>
      </c>
      <c r="F30" s="312"/>
      <c r="G30" s="312"/>
      <c r="H30" s="312"/>
      <c r="I30" s="312"/>
      <c r="J30" s="312"/>
      <c r="K30" s="312"/>
      <c r="L30" s="312"/>
      <c r="M30" s="312"/>
      <c r="N30" s="312"/>
      <c r="O30" s="312"/>
      <c r="P30" s="312">
        <v>100911800.94599999</v>
      </c>
      <c r="Q30" s="312"/>
      <c r="R30" s="312"/>
      <c r="S30" s="312"/>
      <c r="T30" s="312"/>
      <c r="U30" s="312"/>
      <c r="V30" s="312"/>
      <c r="W30" s="312"/>
      <c r="X30" s="312"/>
      <c r="Y30" s="312"/>
      <c r="Z30" s="312"/>
      <c r="AA30" s="312"/>
      <c r="AB30" s="312"/>
      <c r="AC30" s="312"/>
      <c r="AD30" s="312"/>
      <c r="AE30" s="312">
        <v>100911800.94599999</v>
      </c>
      <c r="AF30" s="312">
        <v>100911800.94599999</v>
      </c>
    </row>
    <row r="31" spans="2:32" ht="14.4" customHeight="1" x14ac:dyDescent="0.3">
      <c r="B31" s="214" t="s">
        <v>1921</v>
      </c>
      <c r="C31" s="112"/>
      <c r="D31" s="105" t="s">
        <v>1919</v>
      </c>
      <c r="E31" s="124" t="s">
        <v>1913</v>
      </c>
      <c r="F31" s="312"/>
      <c r="G31" s="312"/>
      <c r="H31" s="312"/>
      <c r="I31" s="312"/>
      <c r="J31" s="312"/>
      <c r="K31" s="312"/>
      <c r="L31" s="312"/>
      <c r="M31" s="312"/>
      <c r="N31" s="312"/>
      <c r="O31" s="312"/>
      <c r="P31" s="312"/>
      <c r="Q31" s="312"/>
      <c r="R31" s="312">
        <v>440333.13</v>
      </c>
      <c r="S31" s="312"/>
      <c r="T31" s="312"/>
      <c r="U31" s="312">
        <v>58747603.751999997</v>
      </c>
      <c r="V31" s="312"/>
      <c r="W31" s="312"/>
      <c r="X31" s="312"/>
      <c r="Y31" s="312"/>
      <c r="Z31" s="312"/>
      <c r="AA31" s="312"/>
      <c r="AB31" s="312"/>
      <c r="AC31" s="312"/>
      <c r="AD31" s="312"/>
      <c r="AE31" s="312">
        <v>59187936.881999999</v>
      </c>
      <c r="AF31" s="312">
        <v>59187936.881999999</v>
      </c>
    </row>
    <row r="32" spans="2:32" ht="14.4" customHeight="1" x14ac:dyDescent="0.3">
      <c r="B32" s="161" t="s">
        <v>1914</v>
      </c>
      <c r="C32" s="653" t="s">
        <v>1893</v>
      </c>
      <c r="D32" s="654"/>
      <c r="E32" s="124" t="s">
        <v>902</v>
      </c>
      <c r="F32" s="312"/>
      <c r="G32" s="312"/>
      <c r="H32" s="312"/>
      <c r="I32" s="312"/>
      <c r="J32" s="312"/>
      <c r="K32" s="312"/>
      <c r="L32" s="312"/>
      <c r="M32" s="312"/>
      <c r="N32" s="312"/>
      <c r="O32" s="312"/>
      <c r="P32" s="312"/>
      <c r="Q32" s="312"/>
      <c r="R32" s="312"/>
      <c r="S32" s="312"/>
      <c r="T32" s="312">
        <v>220170894.93599999</v>
      </c>
      <c r="U32" s="312"/>
      <c r="V32" s="312"/>
      <c r="W32" s="312">
        <v>39999406.593999997</v>
      </c>
      <c r="X32" s="312"/>
      <c r="Y32" s="312">
        <v>14254388.088</v>
      </c>
      <c r="Z32" s="312"/>
      <c r="AA32" s="312"/>
      <c r="AB32" s="312"/>
      <c r="AC32" s="312"/>
      <c r="AD32" s="312">
        <v>122661611.574</v>
      </c>
      <c r="AE32" s="312">
        <v>397086301.19199997</v>
      </c>
      <c r="AF32" s="312">
        <v>397086301.19199997</v>
      </c>
    </row>
    <row r="33" spans="2:32" ht="14.4" hidden="1" customHeight="1" x14ac:dyDescent="0.3">
      <c r="B33" s="161" t="s">
        <v>1914</v>
      </c>
      <c r="C33" s="653" t="s">
        <v>1922</v>
      </c>
      <c r="D33" s="654"/>
      <c r="E33" s="124" t="s">
        <v>1924</v>
      </c>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95"/>
    </row>
    <row r="34" spans="2:32" ht="14.4" hidden="1" customHeight="1" x14ac:dyDescent="0.3">
      <c r="B34" s="161" t="s">
        <v>1914</v>
      </c>
      <c r="C34" s="653" t="s">
        <v>1923</v>
      </c>
      <c r="D34" s="654"/>
      <c r="E34" s="124" t="s">
        <v>1925</v>
      </c>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95"/>
    </row>
    <row r="35" spans="2:32" ht="14.4" customHeight="1" x14ac:dyDescent="0.3">
      <c r="B35" s="161" t="s">
        <v>1914</v>
      </c>
      <c r="C35" s="653" t="s">
        <v>1894</v>
      </c>
      <c r="D35" s="654"/>
      <c r="E35" s="124" t="s">
        <v>903</v>
      </c>
      <c r="F35" s="312"/>
      <c r="G35" s="312"/>
      <c r="H35" s="312"/>
      <c r="I35" s="312"/>
      <c r="J35" s="312"/>
      <c r="K35" s="312"/>
      <c r="L35" s="312"/>
      <c r="M35" s="312"/>
      <c r="N35" s="312"/>
      <c r="O35" s="312"/>
      <c r="P35" s="312"/>
      <c r="Q35" s="312"/>
      <c r="R35" s="312"/>
      <c r="S35" s="312"/>
      <c r="T35" s="312"/>
      <c r="U35" s="312">
        <v>245608.29</v>
      </c>
      <c r="V35" s="312"/>
      <c r="W35" s="312"/>
      <c r="X35" s="312"/>
      <c r="Y35" s="312">
        <v>96064840.835999995</v>
      </c>
      <c r="Z35" s="312"/>
      <c r="AA35" s="312"/>
      <c r="AB35" s="312"/>
      <c r="AC35" s="312"/>
      <c r="AD35" s="312"/>
      <c r="AE35" s="312">
        <v>96310449.126000002</v>
      </c>
      <c r="AF35" s="312">
        <v>96310449.126000002</v>
      </c>
    </row>
    <row r="36" spans="2:32" ht="14.4" customHeight="1" x14ac:dyDescent="0.3">
      <c r="B36" s="542" t="s">
        <v>598</v>
      </c>
      <c r="C36" s="563"/>
      <c r="D36" s="543"/>
      <c r="E36" s="124">
        <v>10</v>
      </c>
      <c r="F36" s="312"/>
      <c r="G36" s="312"/>
      <c r="H36" s="312"/>
      <c r="I36" s="312"/>
      <c r="J36" s="312"/>
      <c r="K36" s="312"/>
      <c r="L36" s="312"/>
      <c r="M36" s="312"/>
      <c r="N36" s="312"/>
      <c r="O36" s="312"/>
      <c r="P36" s="312"/>
      <c r="Q36" s="312"/>
      <c r="R36" s="312"/>
      <c r="S36" s="312"/>
      <c r="T36" s="312"/>
      <c r="U36" s="312">
        <v>7498434.2879999997</v>
      </c>
      <c r="V36" s="312"/>
      <c r="W36" s="312"/>
      <c r="X36" s="312"/>
      <c r="Y36" s="312">
        <v>638097.77099999995</v>
      </c>
      <c r="Z36" s="312"/>
      <c r="AA36" s="312"/>
      <c r="AB36" s="312"/>
      <c r="AC36" s="312"/>
      <c r="AD36" s="312"/>
      <c r="AE36" s="312">
        <v>8136532.0590000004</v>
      </c>
      <c r="AF36" s="312">
        <v>8136532.0590000004</v>
      </c>
    </row>
    <row r="37" spans="2:32" ht="14.4" customHeight="1" x14ac:dyDescent="0.3">
      <c r="B37" s="542" t="s">
        <v>1887</v>
      </c>
      <c r="C37" s="563"/>
      <c r="D37" s="543"/>
      <c r="E37" s="124" t="s">
        <v>1888</v>
      </c>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row>
    <row r="38" spans="2:32" ht="14.4" customHeight="1" x14ac:dyDescent="0.3">
      <c r="B38" s="542" t="s">
        <v>1804</v>
      </c>
      <c r="C38" s="563"/>
      <c r="D38" s="543"/>
      <c r="E38" s="124" t="s">
        <v>1889</v>
      </c>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row>
    <row r="39" spans="2:32" ht="14.4" customHeight="1" x14ac:dyDescent="0.3">
      <c r="B39" s="542" t="s">
        <v>451</v>
      </c>
      <c r="C39" s="563"/>
      <c r="D39" s="543"/>
      <c r="E39" s="124" t="s">
        <v>1890</v>
      </c>
      <c r="F39" s="312">
        <v>27015543.076000001</v>
      </c>
      <c r="G39" s="312"/>
      <c r="H39" s="312"/>
      <c r="I39" s="312"/>
      <c r="J39" s="312"/>
      <c r="K39" s="312"/>
      <c r="L39" s="312"/>
      <c r="M39" s="312"/>
      <c r="N39" s="312"/>
      <c r="O39" s="312"/>
      <c r="P39" s="312"/>
      <c r="Q39" s="312"/>
      <c r="R39" s="312"/>
      <c r="S39" s="312"/>
      <c r="T39" s="312"/>
      <c r="U39" s="312">
        <v>16954432.329999998</v>
      </c>
      <c r="V39" s="312"/>
      <c r="W39" s="312"/>
      <c r="X39" s="312"/>
      <c r="Y39" s="312"/>
      <c r="Z39" s="312"/>
      <c r="AA39" s="312"/>
      <c r="AB39" s="312"/>
      <c r="AC39" s="312"/>
      <c r="AD39" s="312"/>
      <c r="AE39" s="312">
        <v>43969975.406000003</v>
      </c>
      <c r="AF39" s="312">
        <v>43969975.406000003</v>
      </c>
    </row>
    <row r="40" spans="2:32" ht="14.4" customHeight="1" x14ac:dyDescent="0.3">
      <c r="B40" s="542" t="s">
        <v>1928</v>
      </c>
      <c r="C40" s="563"/>
      <c r="D40" s="543"/>
      <c r="E40" s="124">
        <v>11</v>
      </c>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row>
    <row r="41" spans="2:32" ht="14.4" customHeight="1" x14ac:dyDescent="0.3">
      <c r="B41" s="573" t="s">
        <v>600</v>
      </c>
      <c r="C41" s="565"/>
      <c r="D41" s="566"/>
      <c r="E41" s="124" t="s">
        <v>1926</v>
      </c>
      <c r="F41" s="332">
        <v>587249318.60399997</v>
      </c>
      <c r="G41" s="332"/>
      <c r="H41" s="332"/>
      <c r="I41" s="332"/>
      <c r="J41" s="332">
        <v>626677555.66400003</v>
      </c>
      <c r="K41" s="332">
        <v>18075764.675999999</v>
      </c>
      <c r="L41" s="332">
        <v>24021599.576000001</v>
      </c>
      <c r="M41" s="332"/>
      <c r="N41" s="332">
        <v>29792350.243999999</v>
      </c>
      <c r="O41" s="332"/>
      <c r="P41" s="332">
        <v>101035067.10600001</v>
      </c>
      <c r="Q41" s="332"/>
      <c r="R41" s="332">
        <v>438608643.31199998</v>
      </c>
      <c r="S41" s="332"/>
      <c r="T41" s="332">
        <v>220170894.93599999</v>
      </c>
      <c r="U41" s="332">
        <v>472132839.93699998</v>
      </c>
      <c r="V41" s="332">
        <v>916380.7</v>
      </c>
      <c r="W41" s="332">
        <v>39999406.593999997</v>
      </c>
      <c r="X41" s="332"/>
      <c r="Y41" s="332">
        <v>115222698.94499999</v>
      </c>
      <c r="Z41" s="332"/>
      <c r="AA41" s="332"/>
      <c r="AB41" s="332"/>
      <c r="AC41" s="332"/>
      <c r="AD41" s="332">
        <v>122661611.574</v>
      </c>
      <c r="AE41" s="332">
        <v>2796564131.868</v>
      </c>
      <c r="AF41" s="312">
        <v>2796564131.868</v>
      </c>
    </row>
    <row r="42" spans="2:32" x14ac:dyDescent="0.3">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row>
  </sheetData>
  <mergeCells count="36">
    <mergeCell ref="B7:D7"/>
    <mergeCell ref="B2:J2"/>
    <mergeCell ref="K2:S2"/>
    <mergeCell ref="T2:AB2"/>
    <mergeCell ref="AC2:AF2"/>
    <mergeCell ref="F5:AD5"/>
    <mergeCell ref="AE5:AE6"/>
    <mergeCell ref="AF5:AF6"/>
    <mergeCell ref="C32:D32"/>
    <mergeCell ref="C33:D33"/>
    <mergeCell ref="C34:D34"/>
    <mergeCell ref="C35:D35"/>
    <mergeCell ref="B8:D8"/>
    <mergeCell ref="B9:D9"/>
    <mergeCell ref="C10:D10"/>
    <mergeCell ref="C11:D11"/>
    <mergeCell ref="B12:D12"/>
    <mergeCell ref="B13:D13"/>
    <mergeCell ref="B14:D14"/>
    <mergeCell ref="B15:D15"/>
    <mergeCell ref="C23:D23"/>
    <mergeCell ref="C27:D27"/>
    <mergeCell ref="C28:D28"/>
    <mergeCell ref="B16:D16"/>
    <mergeCell ref="B36:D36"/>
    <mergeCell ref="B37:D37"/>
    <mergeCell ref="B38:D38"/>
    <mergeCell ref="B39:D39"/>
    <mergeCell ref="B41:D41"/>
    <mergeCell ref="B40:D40"/>
    <mergeCell ref="B18:D18"/>
    <mergeCell ref="B21:D21"/>
    <mergeCell ref="B22:D22"/>
    <mergeCell ref="C17:D17"/>
    <mergeCell ref="C19:D19"/>
    <mergeCell ref="C20:D20"/>
  </mergeCells>
  <pageMargins left="0.70866141732283472" right="0.70866141732283472" top="0.74803149606299213" bottom="0.74803149606299213" header="0.31496062992125984" footer="0.31496062992125984"/>
  <pageSetup paperSize="9" scale="23" orientation="landscape" r:id="rId1"/>
  <headerFooter>
    <oddHeader>&amp;CEN
Annex 23</oddHeader>
    <oddFooter>&amp;C&amp;P</oddFooter>
  </headerFooter>
  <drawing r:id="rId2"/>
  <legacyDrawing r:id="rId3"/>
  <controls>
    <mc:AlternateContent xmlns:mc="http://schemas.openxmlformats.org/markup-compatibility/2006">
      <mc:Choice Requires="x14">
        <control shapeId="52225" r:id="rId4" name="aguWaterMark">
          <controlPr defaultSize="0" disabled="1" autoLine="0" autoPict="0" r:id="rId5">
            <anchor moveWithCells="1">
              <from>
                <xdr:col>0</xdr:col>
                <xdr:colOff>0</xdr:colOff>
                <xdr:row>0</xdr:row>
                <xdr:rowOff>0</xdr:rowOff>
              </from>
              <to>
                <xdr:col>2</xdr:col>
                <xdr:colOff>647700</xdr:colOff>
                <xdr:row>1</xdr:row>
                <xdr:rowOff>106680</xdr:rowOff>
              </to>
            </anchor>
          </controlPr>
        </control>
      </mc:Choice>
      <mc:Fallback>
        <control shapeId="52225" r:id="rId4" name="aguWaterMark"/>
      </mc:Fallback>
    </mc:AlternateContent>
  </control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71AB-A2FC-413A-B6A8-1AFC57414014}">
  <sheetPr codeName="Sheet36">
    <pageSetUpPr fitToPage="1"/>
  </sheetPr>
  <dimension ref="B1:P28"/>
  <sheetViews>
    <sheetView showGridLines="0" showRowColHeaders="0" zoomScaleNormal="100" workbookViewId="0">
      <pane xSplit="4" ySplit="8" topLeftCell="E9" activePane="bottomRight" state="frozen"/>
      <selection activeCell="E8" sqref="E8"/>
      <selection pane="topRight" activeCell="E8" sqref="E8"/>
      <selection pane="bottomLeft" activeCell="E8" sqref="E8"/>
      <selection pane="bottomRight" activeCell="E9" sqref="E9"/>
    </sheetView>
  </sheetViews>
  <sheetFormatPr defaultColWidth="9.109375" defaultRowHeight="14.4" x14ac:dyDescent="0.3"/>
  <cols>
    <col min="1" max="1" width="2.5546875" customWidth="1"/>
    <col min="2" max="2" width="8.33203125" customWidth="1"/>
    <col min="3" max="3" width="20" customWidth="1"/>
    <col min="4" max="4" width="7.5546875" customWidth="1"/>
    <col min="5" max="16" width="14.109375" customWidth="1"/>
  </cols>
  <sheetData>
    <row r="1" spans="2:16" ht="10.199999999999999" customHeight="1" x14ac:dyDescent="0.3">
      <c r="O1" s="46"/>
    </row>
    <row r="2" spans="2:16" ht="27.9" customHeight="1" x14ac:dyDescent="0.3">
      <c r="B2" s="544" t="s">
        <v>1741</v>
      </c>
      <c r="C2" s="544"/>
      <c r="D2" s="544"/>
      <c r="E2" s="544"/>
      <c r="F2" s="544"/>
      <c r="G2" s="544"/>
      <c r="H2" s="544"/>
      <c r="I2" s="544"/>
      <c r="J2" s="544"/>
      <c r="K2" s="544"/>
      <c r="L2" s="544"/>
      <c r="M2" s="544"/>
      <c r="N2" s="544"/>
      <c r="O2" s="544"/>
      <c r="P2" s="544"/>
    </row>
    <row r="3" spans="2:16" ht="14.4" customHeight="1" x14ac:dyDescent="0.3">
      <c r="B3" s="129" t="s">
        <v>1766</v>
      </c>
    </row>
    <row r="4" spans="2:16" x14ac:dyDescent="0.3">
      <c r="B4" s="15"/>
    </row>
    <row r="5" spans="2:16" ht="14.4" customHeight="1" x14ac:dyDescent="0.3">
      <c r="B5" s="659" t="s">
        <v>1103</v>
      </c>
      <c r="C5" s="659"/>
      <c r="D5" s="660"/>
      <c r="E5" s="662"/>
      <c r="F5" s="663"/>
      <c r="G5" s="663"/>
      <c r="H5" s="663"/>
      <c r="I5" s="663"/>
      <c r="J5" s="663"/>
      <c r="K5" s="664"/>
    </row>
    <row r="6" spans="2:16" x14ac:dyDescent="0.3">
      <c r="B6" s="15"/>
    </row>
    <row r="7" spans="2:16" ht="48" x14ac:dyDescent="0.3">
      <c r="B7" s="661" t="s">
        <v>475</v>
      </c>
      <c r="C7" s="665" t="s">
        <v>476</v>
      </c>
      <c r="D7" s="236"/>
      <c r="E7" s="86" t="s">
        <v>477</v>
      </c>
      <c r="F7" s="86" t="s">
        <v>478</v>
      </c>
      <c r="G7" s="86" t="s">
        <v>479</v>
      </c>
      <c r="H7" s="86" t="s">
        <v>480</v>
      </c>
      <c r="I7" s="86" t="s">
        <v>453</v>
      </c>
      <c r="J7" s="86" t="s">
        <v>454</v>
      </c>
      <c r="K7" s="86" t="s">
        <v>455</v>
      </c>
      <c r="L7" s="86" t="s">
        <v>456</v>
      </c>
      <c r="M7" s="86" t="s">
        <v>481</v>
      </c>
      <c r="N7" s="86" t="s">
        <v>482</v>
      </c>
      <c r="O7" s="86" t="s">
        <v>473</v>
      </c>
      <c r="P7" s="86" t="s">
        <v>483</v>
      </c>
    </row>
    <row r="8" spans="2:16" x14ac:dyDescent="0.3">
      <c r="B8" s="655"/>
      <c r="C8" s="656"/>
      <c r="D8" s="124" t="s">
        <v>124</v>
      </c>
      <c r="E8" s="85" t="s">
        <v>210</v>
      </c>
      <c r="F8" s="85" t="s">
        <v>211</v>
      </c>
      <c r="G8" s="85" t="s">
        <v>212</v>
      </c>
      <c r="H8" s="85" t="s">
        <v>231</v>
      </c>
      <c r="I8" s="85" t="s">
        <v>232</v>
      </c>
      <c r="J8" s="85" t="s">
        <v>271</v>
      </c>
      <c r="K8" s="85" t="s">
        <v>272</v>
      </c>
      <c r="L8" s="85" t="s">
        <v>299</v>
      </c>
      <c r="M8" s="85" t="s">
        <v>319</v>
      </c>
      <c r="N8" s="85" t="s">
        <v>320</v>
      </c>
      <c r="O8" s="85" t="s">
        <v>321</v>
      </c>
      <c r="P8" s="85" t="s">
        <v>322</v>
      </c>
    </row>
    <row r="9" spans="2:16" x14ac:dyDescent="0.3">
      <c r="B9" s="161"/>
      <c r="C9" s="238" t="s">
        <v>458</v>
      </c>
      <c r="D9" s="85" t="s">
        <v>339</v>
      </c>
      <c r="E9" s="312"/>
      <c r="F9" s="312"/>
      <c r="G9" s="322"/>
      <c r="H9" s="312"/>
      <c r="I9" s="322"/>
      <c r="J9" s="312"/>
      <c r="K9" s="322"/>
      <c r="L9" s="312"/>
      <c r="M9" s="312"/>
      <c r="N9" s="322"/>
      <c r="O9" s="312"/>
      <c r="P9" s="312"/>
    </row>
    <row r="10" spans="2:16" x14ac:dyDescent="0.3">
      <c r="B10" s="161"/>
      <c r="C10" s="237" t="s">
        <v>484</v>
      </c>
      <c r="D10" s="85" t="s">
        <v>340</v>
      </c>
      <c r="E10" s="312"/>
      <c r="F10" s="312"/>
      <c r="G10" s="322"/>
      <c r="H10" s="312"/>
      <c r="I10" s="322"/>
      <c r="J10" s="312"/>
      <c r="K10" s="322"/>
      <c r="L10" s="312"/>
      <c r="M10" s="312"/>
      <c r="N10" s="322"/>
      <c r="O10" s="312"/>
      <c r="P10" s="312"/>
    </row>
    <row r="11" spans="2:16" x14ac:dyDescent="0.3">
      <c r="B11" s="161"/>
      <c r="C11" s="237" t="s">
        <v>485</v>
      </c>
      <c r="D11" s="85" t="s">
        <v>361</v>
      </c>
      <c r="E11" s="312"/>
      <c r="F11" s="312"/>
      <c r="G11" s="322"/>
      <c r="H11" s="312"/>
      <c r="I11" s="322"/>
      <c r="J11" s="312"/>
      <c r="K11" s="322"/>
      <c r="L11" s="312"/>
      <c r="M11" s="312"/>
      <c r="N11" s="322"/>
      <c r="O11" s="312"/>
      <c r="P11" s="312"/>
    </row>
    <row r="12" spans="2:16" x14ac:dyDescent="0.3">
      <c r="B12" s="161"/>
      <c r="C12" s="96" t="s">
        <v>459</v>
      </c>
      <c r="D12" s="85" t="s">
        <v>362</v>
      </c>
      <c r="E12" s="312"/>
      <c r="F12" s="312"/>
      <c r="G12" s="322"/>
      <c r="H12" s="312"/>
      <c r="I12" s="322"/>
      <c r="J12" s="312"/>
      <c r="K12" s="322"/>
      <c r="L12" s="312"/>
      <c r="M12" s="312"/>
      <c r="N12" s="322"/>
      <c r="O12" s="312"/>
      <c r="P12" s="312"/>
    </row>
    <row r="13" spans="2:16" x14ac:dyDescent="0.3">
      <c r="B13" s="161"/>
      <c r="C13" s="96" t="s">
        <v>460</v>
      </c>
      <c r="D13" s="85" t="s">
        <v>363</v>
      </c>
      <c r="E13" s="312"/>
      <c r="F13" s="312"/>
      <c r="G13" s="322"/>
      <c r="H13" s="312"/>
      <c r="I13" s="322"/>
      <c r="J13" s="312"/>
      <c r="K13" s="322"/>
      <c r="L13" s="312"/>
      <c r="M13" s="312"/>
      <c r="N13" s="322"/>
      <c r="O13" s="312"/>
      <c r="P13" s="312"/>
    </row>
    <row r="14" spans="2:16" x14ac:dyDescent="0.3">
      <c r="B14" s="161"/>
      <c r="C14" s="96" t="s">
        <v>461</v>
      </c>
      <c r="D14" s="85" t="s">
        <v>364</v>
      </c>
      <c r="E14" s="312"/>
      <c r="F14" s="312"/>
      <c r="G14" s="322"/>
      <c r="H14" s="312"/>
      <c r="I14" s="322"/>
      <c r="J14" s="312"/>
      <c r="K14" s="322"/>
      <c r="L14" s="312"/>
      <c r="M14" s="312"/>
      <c r="N14" s="322"/>
      <c r="O14" s="312"/>
      <c r="P14" s="312"/>
    </row>
    <row r="15" spans="2:16" x14ac:dyDescent="0.3">
      <c r="B15" s="161"/>
      <c r="C15" s="96" t="s">
        <v>462</v>
      </c>
      <c r="D15" s="85" t="s">
        <v>373</v>
      </c>
      <c r="E15" s="312"/>
      <c r="F15" s="312"/>
      <c r="G15" s="322"/>
      <c r="H15" s="312"/>
      <c r="I15" s="322"/>
      <c r="J15" s="312"/>
      <c r="K15" s="322"/>
      <c r="L15" s="312"/>
      <c r="M15" s="312"/>
      <c r="N15" s="322"/>
      <c r="O15" s="312"/>
      <c r="P15" s="312"/>
    </row>
    <row r="16" spans="2:16" x14ac:dyDescent="0.3">
      <c r="B16" s="161"/>
      <c r="C16" s="237" t="s">
        <v>486</v>
      </c>
      <c r="D16" s="85" t="s">
        <v>365</v>
      </c>
      <c r="E16" s="312"/>
      <c r="F16" s="312"/>
      <c r="G16" s="322"/>
      <c r="H16" s="312"/>
      <c r="I16" s="322"/>
      <c r="J16" s="312"/>
      <c r="K16" s="322"/>
      <c r="L16" s="312"/>
      <c r="M16" s="312"/>
      <c r="N16" s="322"/>
      <c r="O16" s="312"/>
      <c r="P16" s="312"/>
    </row>
    <row r="17" spans="2:16" x14ac:dyDescent="0.3">
      <c r="B17" s="161"/>
      <c r="C17" s="237" t="s">
        <v>487</v>
      </c>
      <c r="D17" s="85" t="s">
        <v>366</v>
      </c>
      <c r="E17" s="312"/>
      <c r="F17" s="312"/>
      <c r="G17" s="322"/>
      <c r="H17" s="312"/>
      <c r="I17" s="322"/>
      <c r="J17" s="312"/>
      <c r="K17" s="322"/>
      <c r="L17" s="312"/>
      <c r="M17" s="312"/>
      <c r="N17" s="322"/>
      <c r="O17" s="312"/>
      <c r="P17" s="312"/>
    </row>
    <row r="18" spans="2:16" x14ac:dyDescent="0.3">
      <c r="B18" s="161"/>
      <c r="C18" s="96" t="s">
        <v>463</v>
      </c>
      <c r="D18" s="85" t="s">
        <v>367</v>
      </c>
      <c r="E18" s="312"/>
      <c r="F18" s="312"/>
      <c r="G18" s="322"/>
      <c r="H18" s="312"/>
      <c r="I18" s="322"/>
      <c r="J18" s="312"/>
      <c r="K18" s="322"/>
      <c r="L18" s="312"/>
      <c r="M18" s="312"/>
      <c r="N18" s="322"/>
      <c r="O18" s="312"/>
      <c r="P18" s="312"/>
    </row>
    <row r="19" spans="2:16" x14ac:dyDescent="0.3">
      <c r="B19" s="161"/>
      <c r="C19" s="237" t="s">
        <v>488</v>
      </c>
      <c r="D19" s="85" t="s">
        <v>535</v>
      </c>
      <c r="E19" s="312"/>
      <c r="F19" s="312"/>
      <c r="G19" s="322"/>
      <c r="H19" s="312"/>
      <c r="I19" s="322"/>
      <c r="J19" s="312"/>
      <c r="K19" s="322"/>
      <c r="L19" s="312"/>
      <c r="M19" s="312"/>
      <c r="N19" s="322"/>
      <c r="O19" s="312"/>
      <c r="P19" s="312"/>
    </row>
    <row r="20" spans="2:16" x14ac:dyDescent="0.3">
      <c r="B20" s="161"/>
      <c r="C20" s="237" t="s">
        <v>489</v>
      </c>
      <c r="D20" s="85" t="s">
        <v>377</v>
      </c>
      <c r="E20" s="312"/>
      <c r="F20" s="312"/>
      <c r="G20" s="322"/>
      <c r="H20" s="312"/>
      <c r="I20" s="322"/>
      <c r="J20" s="312"/>
      <c r="K20" s="322"/>
      <c r="L20" s="312"/>
      <c r="M20" s="312"/>
      <c r="N20" s="322"/>
      <c r="O20" s="312"/>
      <c r="P20" s="312"/>
    </row>
    <row r="21" spans="2:16" x14ac:dyDescent="0.3">
      <c r="B21" s="161"/>
      <c r="C21" s="96" t="s">
        <v>464</v>
      </c>
      <c r="D21" s="85" t="s">
        <v>382</v>
      </c>
      <c r="E21" s="312"/>
      <c r="F21" s="312"/>
      <c r="G21" s="322"/>
      <c r="H21" s="312"/>
      <c r="I21" s="322"/>
      <c r="J21" s="312"/>
      <c r="K21" s="322"/>
      <c r="L21" s="312"/>
      <c r="M21" s="312"/>
      <c r="N21" s="322"/>
      <c r="O21" s="312"/>
      <c r="P21" s="312"/>
    </row>
    <row r="22" spans="2:16" x14ac:dyDescent="0.3">
      <c r="B22" s="161"/>
      <c r="C22" s="237" t="s">
        <v>490</v>
      </c>
      <c r="D22" s="85" t="s">
        <v>384</v>
      </c>
      <c r="E22" s="312"/>
      <c r="F22" s="312"/>
      <c r="G22" s="322"/>
      <c r="H22" s="312"/>
      <c r="I22" s="322"/>
      <c r="J22" s="312"/>
      <c r="K22" s="322"/>
      <c r="L22" s="312"/>
      <c r="M22" s="312"/>
      <c r="N22" s="322"/>
      <c r="O22" s="312"/>
      <c r="P22" s="312"/>
    </row>
    <row r="23" spans="2:16" x14ac:dyDescent="0.3">
      <c r="B23" s="161"/>
      <c r="C23" s="237" t="s">
        <v>491</v>
      </c>
      <c r="D23" s="85" t="s">
        <v>386</v>
      </c>
      <c r="E23" s="312"/>
      <c r="F23" s="312"/>
      <c r="G23" s="322"/>
      <c r="H23" s="312"/>
      <c r="I23" s="322"/>
      <c r="J23" s="312"/>
      <c r="K23" s="322"/>
      <c r="L23" s="312"/>
      <c r="M23" s="312"/>
      <c r="N23" s="322"/>
      <c r="O23" s="312"/>
      <c r="P23" s="312"/>
    </row>
    <row r="24" spans="2:16" x14ac:dyDescent="0.3">
      <c r="B24" s="161"/>
      <c r="C24" s="237" t="s">
        <v>492</v>
      </c>
      <c r="D24" s="85" t="s">
        <v>387</v>
      </c>
      <c r="E24" s="312"/>
      <c r="F24" s="312"/>
      <c r="G24" s="322"/>
      <c r="H24" s="312"/>
      <c r="I24" s="322"/>
      <c r="J24" s="312"/>
      <c r="K24" s="322"/>
      <c r="L24" s="312"/>
      <c r="M24" s="312"/>
      <c r="N24" s="322"/>
      <c r="O24" s="312"/>
      <c r="P24" s="312"/>
    </row>
    <row r="25" spans="2:16" x14ac:dyDescent="0.3">
      <c r="B25" s="161"/>
      <c r="C25" s="96" t="s">
        <v>465</v>
      </c>
      <c r="D25" s="85" t="s">
        <v>388</v>
      </c>
      <c r="E25" s="312"/>
      <c r="F25" s="312"/>
      <c r="G25" s="322"/>
      <c r="H25" s="312"/>
      <c r="I25" s="322"/>
      <c r="J25" s="312"/>
      <c r="K25" s="322"/>
      <c r="L25" s="312"/>
      <c r="M25" s="312"/>
      <c r="N25" s="322"/>
      <c r="O25" s="312"/>
      <c r="P25" s="312"/>
    </row>
    <row r="26" spans="2:16" x14ac:dyDescent="0.3">
      <c r="B26" s="573" t="str">
        <f>"Total " &amp; E5</f>
        <v xml:space="preserve">Total </v>
      </c>
      <c r="C26" s="565"/>
      <c r="D26" s="85" t="s">
        <v>389</v>
      </c>
      <c r="E26" s="312"/>
      <c r="F26" s="312"/>
      <c r="G26" s="322"/>
      <c r="H26" s="312"/>
      <c r="I26" s="322"/>
      <c r="J26" s="312"/>
      <c r="K26" s="322"/>
      <c r="L26" s="312"/>
      <c r="M26" s="312"/>
      <c r="N26" s="322"/>
      <c r="O26" s="312"/>
      <c r="P26" s="312"/>
    </row>
    <row r="28" spans="2:16" x14ac:dyDescent="0.3">
      <c r="B28" s="75"/>
    </row>
  </sheetData>
  <mergeCells count="6">
    <mergeCell ref="B5:D5"/>
    <mergeCell ref="B2:P2"/>
    <mergeCell ref="B7:B8"/>
    <mergeCell ref="B26:C26"/>
    <mergeCell ref="E5:K5"/>
    <mergeCell ref="C7:C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88AD-10E6-44AE-8925-53400A777C5B}">
  <sheetPr codeName="Sheet4">
    <pageSetUpPr fitToPage="1"/>
  </sheetPr>
  <dimension ref="B1:P28"/>
  <sheetViews>
    <sheetView showGridLines="0" showRowColHeaders="0" zoomScaleNormal="100" workbookViewId="0">
      <pane xSplit="4" ySplit="8" topLeftCell="E9" activePane="bottomRight" state="frozen"/>
      <selection activeCell="E8" sqref="E8"/>
      <selection pane="topRight" activeCell="E8" sqref="E8"/>
      <selection pane="bottomLeft" activeCell="E8" sqref="E8"/>
      <selection pane="bottomRight" activeCell="E9" sqref="E9"/>
    </sheetView>
  </sheetViews>
  <sheetFormatPr defaultColWidth="9.109375" defaultRowHeight="14.4" x14ac:dyDescent="0.3"/>
  <cols>
    <col min="1" max="1" width="2.5546875" customWidth="1"/>
    <col min="2" max="2" width="17.33203125" customWidth="1"/>
    <col min="3" max="3" width="20" customWidth="1"/>
    <col min="4" max="4" width="7.5546875" customWidth="1"/>
    <col min="5" max="16" width="14.109375" customWidth="1"/>
  </cols>
  <sheetData>
    <row r="1" spans="2:16" ht="10.199999999999999" customHeight="1" x14ac:dyDescent="0.3">
      <c r="O1" s="46"/>
    </row>
    <row r="2" spans="2:16" ht="27.9" customHeight="1" x14ac:dyDescent="0.3">
      <c r="B2" s="544" t="s">
        <v>1742</v>
      </c>
      <c r="C2" s="544"/>
      <c r="D2" s="544"/>
      <c r="E2" s="544"/>
      <c r="F2" s="544"/>
      <c r="G2" s="544"/>
      <c r="H2" s="544"/>
      <c r="I2" s="544"/>
      <c r="J2" s="544"/>
      <c r="K2" s="544"/>
      <c r="L2" s="544"/>
      <c r="M2" s="544"/>
      <c r="N2" s="544"/>
      <c r="O2" s="544"/>
      <c r="P2" s="544"/>
    </row>
    <row r="3" spans="2:16" ht="14.4" customHeight="1" x14ac:dyDescent="0.3">
      <c r="B3" s="129" t="s">
        <v>125</v>
      </c>
    </row>
    <row r="4" spans="2:16" x14ac:dyDescent="0.3">
      <c r="B4" s="15"/>
    </row>
    <row r="5" spans="2:16" x14ac:dyDescent="0.3">
      <c r="B5" s="666" t="s">
        <v>1103</v>
      </c>
      <c r="C5" s="667"/>
      <c r="D5" s="219"/>
      <c r="E5" s="662"/>
      <c r="F5" s="663"/>
      <c r="G5" s="663"/>
      <c r="H5" s="663"/>
      <c r="I5" s="663"/>
      <c r="J5" s="663"/>
      <c r="K5" s="664"/>
    </row>
    <row r="6" spans="2:16" x14ac:dyDescent="0.3">
      <c r="B6" s="15"/>
    </row>
    <row r="7" spans="2:16" ht="48" x14ac:dyDescent="0.3">
      <c r="B7" s="661" t="s">
        <v>1740</v>
      </c>
      <c r="C7" s="665" t="s">
        <v>476</v>
      </c>
      <c r="D7" s="236"/>
      <c r="E7" s="86" t="s">
        <v>477</v>
      </c>
      <c r="F7" s="86" t="s">
        <v>478</v>
      </c>
      <c r="G7" s="86" t="s">
        <v>479</v>
      </c>
      <c r="H7" s="86" t="s">
        <v>480</v>
      </c>
      <c r="I7" s="86" t="s">
        <v>453</v>
      </c>
      <c r="J7" s="86" t="s">
        <v>454</v>
      </c>
      <c r="K7" s="86" t="s">
        <v>455</v>
      </c>
      <c r="L7" s="86" t="s">
        <v>456</v>
      </c>
      <c r="M7" s="86" t="s">
        <v>481</v>
      </c>
      <c r="N7" s="86" t="s">
        <v>482</v>
      </c>
      <c r="O7" s="86" t="s">
        <v>473</v>
      </c>
      <c r="P7" s="86" t="s">
        <v>483</v>
      </c>
    </row>
    <row r="8" spans="2:16" x14ac:dyDescent="0.3">
      <c r="B8" s="655"/>
      <c r="C8" s="656" t="s">
        <v>210</v>
      </c>
      <c r="D8" s="124" t="s">
        <v>124</v>
      </c>
      <c r="E8" s="85" t="s">
        <v>210</v>
      </c>
      <c r="F8" s="85" t="s">
        <v>211</v>
      </c>
      <c r="G8" s="85" t="s">
        <v>212</v>
      </c>
      <c r="H8" s="85" t="s">
        <v>231</v>
      </c>
      <c r="I8" s="85" t="s">
        <v>232</v>
      </c>
      <c r="J8" s="85" t="s">
        <v>271</v>
      </c>
      <c r="K8" s="85" t="s">
        <v>272</v>
      </c>
      <c r="L8" s="85" t="s">
        <v>299</v>
      </c>
      <c r="M8" s="85" t="s">
        <v>319</v>
      </c>
      <c r="N8" s="85" t="s">
        <v>320</v>
      </c>
      <c r="O8" s="85" t="s">
        <v>321</v>
      </c>
      <c r="P8" s="85" t="s">
        <v>322</v>
      </c>
    </row>
    <row r="9" spans="2:16" x14ac:dyDescent="0.3">
      <c r="B9" s="161"/>
      <c r="C9" s="238" t="s">
        <v>458</v>
      </c>
      <c r="D9" s="85" t="s">
        <v>339</v>
      </c>
      <c r="E9" s="312"/>
      <c r="F9" s="312"/>
      <c r="G9" s="322"/>
      <c r="H9" s="312"/>
      <c r="I9" s="322"/>
      <c r="J9" s="312"/>
      <c r="K9" s="322"/>
      <c r="L9" s="312"/>
      <c r="M9" s="312"/>
      <c r="N9" s="322"/>
      <c r="O9" s="312"/>
      <c r="P9" s="312"/>
    </row>
    <row r="10" spans="2:16" x14ac:dyDescent="0.3">
      <c r="B10" s="161"/>
      <c r="C10" s="237" t="s">
        <v>484</v>
      </c>
      <c r="D10" s="85" t="s">
        <v>340</v>
      </c>
      <c r="E10" s="312"/>
      <c r="F10" s="312"/>
      <c r="G10" s="322"/>
      <c r="H10" s="312"/>
      <c r="I10" s="322"/>
      <c r="J10" s="312"/>
      <c r="K10" s="322"/>
      <c r="L10" s="312"/>
      <c r="M10" s="312"/>
      <c r="N10" s="322"/>
      <c r="O10" s="312"/>
      <c r="P10" s="312"/>
    </row>
    <row r="11" spans="2:16" x14ac:dyDescent="0.3">
      <c r="B11" s="161"/>
      <c r="C11" s="237" t="s">
        <v>485</v>
      </c>
      <c r="D11" s="85" t="s">
        <v>361</v>
      </c>
      <c r="E11" s="312"/>
      <c r="F11" s="312"/>
      <c r="G11" s="322"/>
      <c r="H11" s="312"/>
      <c r="I11" s="322"/>
      <c r="J11" s="312"/>
      <c r="K11" s="322"/>
      <c r="L11" s="312"/>
      <c r="M11" s="312"/>
      <c r="N11" s="322"/>
      <c r="O11" s="312"/>
      <c r="P11" s="312"/>
    </row>
    <row r="12" spans="2:16" x14ac:dyDescent="0.3">
      <c r="B12" s="161"/>
      <c r="C12" s="96" t="s">
        <v>459</v>
      </c>
      <c r="D12" s="85" t="s">
        <v>362</v>
      </c>
      <c r="E12" s="312"/>
      <c r="F12" s="312"/>
      <c r="G12" s="322"/>
      <c r="H12" s="312"/>
      <c r="I12" s="322"/>
      <c r="J12" s="312"/>
      <c r="K12" s="322"/>
      <c r="L12" s="312"/>
      <c r="M12" s="312"/>
      <c r="N12" s="322"/>
      <c r="O12" s="312"/>
      <c r="P12" s="312"/>
    </row>
    <row r="13" spans="2:16" x14ac:dyDescent="0.3">
      <c r="B13" s="161"/>
      <c r="C13" s="96" t="s">
        <v>460</v>
      </c>
      <c r="D13" s="85" t="s">
        <v>363</v>
      </c>
      <c r="E13" s="312"/>
      <c r="F13" s="312"/>
      <c r="G13" s="322"/>
      <c r="H13" s="312"/>
      <c r="I13" s="322"/>
      <c r="J13" s="312"/>
      <c r="K13" s="322"/>
      <c r="L13" s="312"/>
      <c r="M13" s="312"/>
      <c r="N13" s="322"/>
      <c r="O13" s="312"/>
      <c r="P13" s="312"/>
    </row>
    <row r="14" spans="2:16" x14ac:dyDescent="0.3">
      <c r="B14" s="161"/>
      <c r="C14" s="96" t="s">
        <v>461</v>
      </c>
      <c r="D14" s="85" t="s">
        <v>364</v>
      </c>
      <c r="E14" s="312"/>
      <c r="F14" s="312"/>
      <c r="G14" s="322"/>
      <c r="H14" s="312"/>
      <c r="I14" s="322"/>
      <c r="J14" s="312"/>
      <c r="K14" s="322"/>
      <c r="L14" s="312"/>
      <c r="M14" s="312"/>
      <c r="N14" s="322"/>
      <c r="O14" s="312"/>
      <c r="P14" s="312"/>
    </row>
    <row r="15" spans="2:16" x14ac:dyDescent="0.3">
      <c r="B15" s="161"/>
      <c r="C15" s="96" t="s">
        <v>462</v>
      </c>
      <c r="D15" s="85" t="s">
        <v>373</v>
      </c>
      <c r="E15" s="312"/>
      <c r="F15" s="312"/>
      <c r="G15" s="322"/>
      <c r="H15" s="312"/>
      <c r="I15" s="322"/>
      <c r="J15" s="312"/>
      <c r="K15" s="322"/>
      <c r="L15" s="312"/>
      <c r="M15" s="312"/>
      <c r="N15" s="322"/>
      <c r="O15" s="312"/>
      <c r="P15" s="312"/>
    </row>
    <row r="16" spans="2:16" x14ac:dyDescent="0.3">
      <c r="B16" s="161"/>
      <c r="C16" s="237" t="s">
        <v>486</v>
      </c>
      <c r="D16" s="85" t="s">
        <v>365</v>
      </c>
      <c r="E16" s="312"/>
      <c r="F16" s="312"/>
      <c r="G16" s="322"/>
      <c r="H16" s="312"/>
      <c r="I16" s="322"/>
      <c r="J16" s="312"/>
      <c r="K16" s="322"/>
      <c r="L16" s="312"/>
      <c r="M16" s="312"/>
      <c r="N16" s="322"/>
      <c r="O16" s="312"/>
      <c r="P16" s="312"/>
    </row>
    <row r="17" spans="2:16" x14ac:dyDescent="0.3">
      <c r="B17" s="161"/>
      <c r="C17" s="237" t="s">
        <v>487</v>
      </c>
      <c r="D17" s="85" t="s">
        <v>366</v>
      </c>
      <c r="E17" s="312"/>
      <c r="F17" s="312"/>
      <c r="G17" s="322"/>
      <c r="H17" s="312"/>
      <c r="I17" s="322"/>
      <c r="J17" s="312"/>
      <c r="K17" s="322"/>
      <c r="L17" s="312"/>
      <c r="M17" s="312"/>
      <c r="N17" s="322"/>
      <c r="O17" s="312"/>
      <c r="P17" s="312"/>
    </row>
    <row r="18" spans="2:16" x14ac:dyDescent="0.3">
      <c r="B18" s="161"/>
      <c r="C18" s="96" t="s">
        <v>463</v>
      </c>
      <c r="D18" s="85" t="s">
        <v>367</v>
      </c>
      <c r="E18" s="312"/>
      <c r="F18" s="312"/>
      <c r="G18" s="322"/>
      <c r="H18" s="312"/>
      <c r="I18" s="322"/>
      <c r="J18" s="312"/>
      <c r="K18" s="322"/>
      <c r="L18" s="312"/>
      <c r="M18" s="312"/>
      <c r="N18" s="322"/>
      <c r="O18" s="312"/>
      <c r="P18" s="312"/>
    </row>
    <row r="19" spans="2:16" x14ac:dyDescent="0.3">
      <c r="B19" s="161"/>
      <c r="C19" s="237" t="s">
        <v>488</v>
      </c>
      <c r="D19" s="85" t="s">
        <v>535</v>
      </c>
      <c r="E19" s="312"/>
      <c r="F19" s="312"/>
      <c r="G19" s="322"/>
      <c r="H19" s="312"/>
      <c r="I19" s="322"/>
      <c r="J19" s="312"/>
      <c r="K19" s="322"/>
      <c r="L19" s="312"/>
      <c r="M19" s="312"/>
      <c r="N19" s="322"/>
      <c r="O19" s="312"/>
      <c r="P19" s="312"/>
    </row>
    <row r="20" spans="2:16" x14ac:dyDescent="0.3">
      <c r="B20" s="161"/>
      <c r="C20" s="237" t="s">
        <v>489</v>
      </c>
      <c r="D20" s="85" t="s">
        <v>377</v>
      </c>
      <c r="E20" s="312"/>
      <c r="F20" s="312"/>
      <c r="G20" s="322"/>
      <c r="H20" s="312"/>
      <c r="I20" s="322"/>
      <c r="J20" s="312"/>
      <c r="K20" s="322"/>
      <c r="L20" s="312"/>
      <c r="M20" s="312"/>
      <c r="N20" s="322"/>
      <c r="O20" s="312"/>
      <c r="P20" s="312"/>
    </row>
    <row r="21" spans="2:16" x14ac:dyDescent="0.3">
      <c r="B21" s="161"/>
      <c r="C21" s="96" t="s">
        <v>464</v>
      </c>
      <c r="D21" s="85" t="s">
        <v>382</v>
      </c>
      <c r="E21" s="312"/>
      <c r="F21" s="312"/>
      <c r="G21" s="322"/>
      <c r="H21" s="312"/>
      <c r="I21" s="322"/>
      <c r="J21" s="312"/>
      <c r="K21" s="322"/>
      <c r="L21" s="312"/>
      <c r="M21" s="312"/>
      <c r="N21" s="322"/>
      <c r="O21" s="312"/>
      <c r="P21" s="312"/>
    </row>
    <row r="22" spans="2:16" x14ac:dyDescent="0.3">
      <c r="B22" s="161"/>
      <c r="C22" s="237" t="s">
        <v>490</v>
      </c>
      <c r="D22" s="85" t="s">
        <v>384</v>
      </c>
      <c r="E22" s="312"/>
      <c r="F22" s="312"/>
      <c r="G22" s="322"/>
      <c r="H22" s="312"/>
      <c r="I22" s="322"/>
      <c r="J22" s="312"/>
      <c r="K22" s="322"/>
      <c r="L22" s="312"/>
      <c r="M22" s="312"/>
      <c r="N22" s="322"/>
      <c r="O22" s="312"/>
      <c r="P22" s="312"/>
    </row>
    <row r="23" spans="2:16" x14ac:dyDescent="0.3">
      <c r="B23" s="161"/>
      <c r="C23" s="237" t="s">
        <v>491</v>
      </c>
      <c r="D23" s="85" t="s">
        <v>386</v>
      </c>
      <c r="E23" s="312"/>
      <c r="F23" s="312"/>
      <c r="G23" s="322"/>
      <c r="H23" s="312"/>
      <c r="I23" s="322"/>
      <c r="J23" s="312"/>
      <c r="K23" s="322"/>
      <c r="L23" s="312"/>
      <c r="M23" s="312"/>
      <c r="N23" s="322"/>
      <c r="O23" s="312"/>
      <c r="P23" s="312"/>
    </row>
    <row r="24" spans="2:16" x14ac:dyDescent="0.3">
      <c r="B24" s="161"/>
      <c r="C24" s="237" t="s">
        <v>492</v>
      </c>
      <c r="D24" s="85" t="s">
        <v>387</v>
      </c>
      <c r="E24" s="312"/>
      <c r="F24" s="312"/>
      <c r="G24" s="322"/>
      <c r="H24" s="312"/>
      <c r="I24" s="322"/>
      <c r="J24" s="312"/>
      <c r="K24" s="322"/>
      <c r="L24" s="312"/>
      <c r="M24" s="312"/>
      <c r="N24" s="322"/>
      <c r="O24" s="312"/>
      <c r="P24" s="312"/>
    </row>
    <row r="25" spans="2:16" x14ac:dyDescent="0.3">
      <c r="B25" s="161"/>
      <c r="C25" s="96" t="s">
        <v>465</v>
      </c>
      <c r="D25" s="85" t="s">
        <v>388</v>
      </c>
      <c r="E25" s="312"/>
      <c r="F25" s="312"/>
      <c r="G25" s="322"/>
      <c r="H25" s="312"/>
      <c r="I25" s="322"/>
      <c r="J25" s="312"/>
      <c r="K25" s="322"/>
      <c r="L25" s="312"/>
      <c r="M25" s="312"/>
      <c r="N25" s="322"/>
      <c r="O25" s="312"/>
      <c r="P25" s="312"/>
    </row>
    <row r="26" spans="2:16" x14ac:dyDescent="0.3">
      <c r="B26" s="573" t="str">
        <f>"Total " &amp; E5</f>
        <v xml:space="preserve">Total </v>
      </c>
      <c r="C26" s="565"/>
      <c r="D26" s="85" t="s">
        <v>389</v>
      </c>
      <c r="E26" s="312"/>
      <c r="F26" s="312"/>
      <c r="G26" s="322"/>
      <c r="H26" s="312"/>
      <c r="I26" s="322"/>
      <c r="J26" s="312"/>
      <c r="K26" s="322"/>
      <c r="L26" s="312"/>
      <c r="M26" s="312"/>
      <c r="N26" s="322"/>
      <c r="O26" s="312"/>
      <c r="P26" s="312"/>
    </row>
    <row r="28" spans="2:16" x14ac:dyDescent="0.3">
      <c r="B28" s="75"/>
    </row>
  </sheetData>
  <mergeCells count="6">
    <mergeCell ref="B2:P2"/>
    <mergeCell ref="B7:B8"/>
    <mergeCell ref="B26:C26"/>
    <mergeCell ref="B5:C5"/>
    <mergeCell ref="E5:K5"/>
    <mergeCell ref="C7:C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89DA-828C-4B2A-86AF-729675516885}">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activeCell="E8" sqref="E8"/>
      <selection pane="topRight" activeCell="E8" sqref="E8"/>
      <selection pane="bottomLeft" activeCell="E8" sqref="E8"/>
      <selection pane="bottomRight" activeCell="D9" sqref="D9"/>
    </sheetView>
  </sheetViews>
  <sheetFormatPr defaultColWidth="11.5546875" defaultRowHeight="14.4" x14ac:dyDescent="0.3"/>
  <cols>
    <col min="1" max="1" width="2.5546875" customWidth="1"/>
    <col min="2" max="2" width="25.6640625" customWidth="1"/>
    <col min="3" max="3" width="7.5546875" customWidth="1"/>
    <col min="4" max="9" width="20.109375" customWidth="1"/>
  </cols>
  <sheetData>
    <row r="1" spans="1:9" ht="10.199999999999999" customHeight="1" x14ac:dyDescent="0.3"/>
    <row r="2" spans="1:9" ht="27.9" customHeight="1" x14ac:dyDescent="0.3">
      <c r="B2" s="544" t="s">
        <v>1763</v>
      </c>
      <c r="C2" s="544"/>
      <c r="D2" s="544"/>
      <c r="E2" s="544"/>
      <c r="F2" s="544"/>
      <c r="G2" s="544"/>
      <c r="H2" s="544"/>
      <c r="I2" s="544"/>
    </row>
    <row r="3" spans="1:9" ht="14.4" customHeight="1" x14ac:dyDescent="0.35">
      <c r="B3" s="129" t="s">
        <v>1766</v>
      </c>
      <c r="C3" s="5"/>
      <c r="D3" s="5"/>
      <c r="E3" s="5"/>
      <c r="F3" s="5"/>
      <c r="G3" s="5"/>
      <c r="H3" s="5"/>
    </row>
    <row r="4" spans="1:9" ht="14.4" customHeight="1" x14ac:dyDescent="0.3">
      <c r="B4" s="659" t="s">
        <v>1103</v>
      </c>
      <c r="C4" s="659"/>
      <c r="D4" s="662"/>
      <c r="E4" s="663"/>
      <c r="F4" s="663"/>
      <c r="G4" s="663"/>
      <c r="H4" s="663"/>
      <c r="I4" s="664"/>
    </row>
    <row r="5" spans="1:9" ht="18.75" customHeight="1" x14ac:dyDescent="0.4">
      <c r="B5" s="24"/>
      <c r="C5" s="24"/>
      <c r="D5" s="25"/>
      <c r="E5" s="25"/>
      <c r="F5" s="25"/>
      <c r="G5" s="25"/>
      <c r="H5" s="25"/>
    </row>
    <row r="6" spans="1:9" ht="45" customHeight="1" x14ac:dyDescent="0.3">
      <c r="B6" s="239"/>
      <c r="C6" s="668"/>
      <c r="D6" s="626" t="s">
        <v>493</v>
      </c>
      <c r="E6" s="634"/>
      <c r="F6" s="616" t="s">
        <v>494</v>
      </c>
      <c r="G6" s="616" t="s">
        <v>495</v>
      </c>
      <c r="H6" s="616" t="s">
        <v>496</v>
      </c>
      <c r="I6" s="616" t="s">
        <v>497</v>
      </c>
    </row>
    <row r="7" spans="1:9" ht="45" customHeight="1" x14ac:dyDescent="0.3">
      <c r="B7" s="240" t="s">
        <v>475</v>
      </c>
      <c r="C7" s="669"/>
      <c r="D7" s="242"/>
      <c r="E7" s="197" t="s">
        <v>498</v>
      </c>
      <c r="F7" s="618"/>
      <c r="G7" s="618"/>
      <c r="H7" s="618"/>
      <c r="I7" s="618"/>
    </row>
    <row r="8" spans="1:9" s="24" customFormat="1" ht="15" customHeight="1" x14ac:dyDescent="0.3">
      <c r="A8"/>
      <c r="B8" s="222" t="s">
        <v>476</v>
      </c>
      <c r="C8" s="124" t="s">
        <v>124</v>
      </c>
      <c r="D8" s="143" t="s">
        <v>212</v>
      </c>
      <c r="E8" s="143" t="s">
        <v>231</v>
      </c>
      <c r="F8" s="143" t="s">
        <v>232</v>
      </c>
      <c r="G8" s="143" t="s">
        <v>271</v>
      </c>
      <c r="H8" s="143" t="s">
        <v>272</v>
      </c>
      <c r="I8" s="143" t="s">
        <v>299</v>
      </c>
    </row>
    <row r="9" spans="1:9" s="24" customFormat="1" x14ac:dyDescent="0.3">
      <c r="A9"/>
      <c r="B9" s="226" t="s">
        <v>458</v>
      </c>
      <c r="C9" s="85" t="s">
        <v>1034</v>
      </c>
      <c r="D9" s="312"/>
      <c r="E9" s="312"/>
      <c r="F9" s="322"/>
      <c r="G9" s="322"/>
      <c r="H9" s="322"/>
      <c r="I9" s="322"/>
    </row>
    <row r="10" spans="1:9" x14ac:dyDescent="0.3">
      <c r="B10" s="241" t="s">
        <v>484</v>
      </c>
      <c r="C10" s="85" t="s">
        <v>1035</v>
      </c>
      <c r="D10" s="312"/>
      <c r="E10" s="312"/>
      <c r="F10" s="322"/>
      <c r="G10" s="322"/>
      <c r="H10" s="322"/>
      <c r="I10" s="322"/>
    </row>
    <row r="11" spans="1:9" x14ac:dyDescent="0.3">
      <c r="B11" s="241" t="s">
        <v>485</v>
      </c>
      <c r="C11" s="85" t="s">
        <v>1036</v>
      </c>
      <c r="D11" s="312"/>
      <c r="E11" s="312"/>
      <c r="F11" s="322"/>
      <c r="G11" s="322"/>
      <c r="H11" s="322"/>
      <c r="I11" s="322"/>
    </row>
    <row r="12" spans="1:9" x14ac:dyDescent="0.3">
      <c r="B12" s="226" t="s">
        <v>459</v>
      </c>
      <c r="C12" s="85" t="s">
        <v>1037</v>
      </c>
      <c r="D12" s="312"/>
      <c r="E12" s="312"/>
      <c r="F12" s="322"/>
      <c r="G12" s="322"/>
      <c r="H12" s="322"/>
      <c r="I12" s="322"/>
    </row>
    <row r="13" spans="1:9" x14ac:dyDescent="0.3">
      <c r="B13" s="226" t="s">
        <v>460</v>
      </c>
      <c r="C13" s="85" t="s">
        <v>1038</v>
      </c>
      <c r="D13" s="312"/>
      <c r="E13" s="312"/>
      <c r="F13" s="322"/>
      <c r="G13" s="322"/>
      <c r="H13" s="322"/>
      <c r="I13" s="322"/>
    </row>
    <row r="14" spans="1:9" x14ac:dyDescent="0.3">
      <c r="B14" s="226" t="s">
        <v>461</v>
      </c>
      <c r="C14" s="85" t="s">
        <v>1039</v>
      </c>
      <c r="D14" s="312"/>
      <c r="E14" s="312"/>
      <c r="F14" s="322"/>
      <c r="G14" s="322"/>
      <c r="H14" s="322"/>
      <c r="I14" s="322"/>
    </row>
    <row r="15" spans="1:9" x14ac:dyDescent="0.3">
      <c r="B15" s="226" t="s">
        <v>462</v>
      </c>
      <c r="C15" s="85" t="s">
        <v>1040</v>
      </c>
      <c r="D15" s="312"/>
      <c r="E15" s="312"/>
      <c r="F15" s="322"/>
      <c r="G15" s="322"/>
      <c r="H15" s="322"/>
      <c r="I15" s="322"/>
    </row>
    <row r="16" spans="1:9" x14ac:dyDescent="0.3">
      <c r="B16" s="241" t="s">
        <v>486</v>
      </c>
      <c r="C16" s="85" t="s">
        <v>1041</v>
      </c>
      <c r="D16" s="312"/>
      <c r="E16" s="312"/>
      <c r="F16" s="322"/>
      <c r="G16" s="322"/>
      <c r="H16" s="322"/>
      <c r="I16" s="322"/>
    </row>
    <row r="17" spans="2:9" x14ac:dyDescent="0.3">
      <c r="B17" s="241" t="s">
        <v>487</v>
      </c>
      <c r="C17" s="85" t="s">
        <v>1042</v>
      </c>
      <c r="D17" s="312"/>
      <c r="E17" s="312"/>
      <c r="F17" s="322"/>
      <c r="G17" s="322"/>
      <c r="H17" s="322"/>
      <c r="I17" s="322"/>
    </row>
    <row r="18" spans="2:9" x14ac:dyDescent="0.3">
      <c r="B18" s="226" t="s">
        <v>463</v>
      </c>
      <c r="C18" s="85" t="s">
        <v>1043</v>
      </c>
      <c r="D18" s="312"/>
      <c r="E18" s="312"/>
      <c r="F18" s="322"/>
      <c r="G18" s="322"/>
      <c r="H18" s="322"/>
      <c r="I18" s="322"/>
    </row>
    <row r="19" spans="2:9" x14ac:dyDescent="0.3">
      <c r="B19" s="241" t="s">
        <v>488</v>
      </c>
      <c r="C19" s="85" t="s">
        <v>1044</v>
      </c>
      <c r="D19" s="312"/>
      <c r="E19" s="312"/>
      <c r="F19" s="322"/>
      <c r="G19" s="322"/>
      <c r="H19" s="322"/>
      <c r="I19" s="322"/>
    </row>
    <row r="20" spans="2:9" x14ac:dyDescent="0.3">
      <c r="B20" s="241" t="s">
        <v>489</v>
      </c>
      <c r="C20" s="85" t="s">
        <v>1045</v>
      </c>
      <c r="D20" s="312"/>
      <c r="E20" s="312"/>
      <c r="F20" s="322"/>
      <c r="G20" s="322"/>
      <c r="H20" s="322"/>
      <c r="I20" s="322"/>
    </row>
    <row r="21" spans="2:9" x14ac:dyDescent="0.3">
      <c r="B21" s="226" t="s">
        <v>464</v>
      </c>
      <c r="C21" s="85" t="s">
        <v>1046</v>
      </c>
      <c r="D21" s="312"/>
      <c r="E21" s="312"/>
      <c r="F21" s="322"/>
      <c r="G21" s="322"/>
      <c r="H21" s="322"/>
      <c r="I21" s="322"/>
    </row>
    <row r="22" spans="2:9" x14ac:dyDescent="0.3">
      <c r="B22" s="241" t="s">
        <v>490</v>
      </c>
      <c r="C22" s="85" t="s">
        <v>1047</v>
      </c>
      <c r="D22" s="312"/>
      <c r="E22" s="312"/>
      <c r="F22" s="322"/>
      <c r="G22" s="322"/>
      <c r="H22" s="322"/>
      <c r="I22" s="322"/>
    </row>
    <row r="23" spans="2:9" x14ac:dyDescent="0.3">
      <c r="B23" s="241" t="s">
        <v>491</v>
      </c>
      <c r="C23" s="85" t="s">
        <v>1048</v>
      </c>
      <c r="D23" s="312"/>
      <c r="E23" s="312"/>
      <c r="F23" s="322"/>
      <c r="G23" s="322"/>
      <c r="H23" s="322"/>
      <c r="I23" s="322"/>
    </row>
    <row r="24" spans="2:9" x14ac:dyDescent="0.3">
      <c r="B24" s="241" t="s">
        <v>492</v>
      </c>
      <c r="C24" s="85" t="s">
        <v>1049</v>
      </c>
      <c r="D24" s="312"/>
      <c r="E24" s="312"/>
      <c r="F24" s="322"/>
      <c r="G24" s="322"/>
      <c r="H24" s="322"/>
      <c r="I24" s="322"/>
    </row>
    <row r="25" spans="2:9" x14ac:dyDescent="0.3">
      <c r="B25" s="226" t="s">
        <v>465</v>
      </c>
      <c r="C25" s="85" t="s">
        <v>1050</v>
      </c>
      <c r="D25" s="312"/>
      <c r="E25" s="312"/>
      <c r="F25" s="322"/>
      <c r="G25" s="322"/>
      <c r="H25" s="322"/>
      <c r="I25" s="322"/>
    </row>
    <row r="27" spans="2:9" x14ac:dyDescent="0.3">
      <c r="B27" s="75"/>
    </row>
  </sheetData>
  <mergeCells count="9">
    <mergeCell ref="B4:C4"/>
    <mergeCell ref="B2:I2"/>
    <mergeCell ref="D6:E6"/>
    <mergeCell ref="F6:F7"/>
    <mergeCell ref="G6:G7"/>
    <mergeCell ref="H6:H7"/>
    <mergeCell ref="I6:I7"/>
    <mergeCell ref="C6:C7"/>
    <mergeCell ref="D4:I4"/>
  </mergeCells>
  <phoneticPr fontId="45" type="noConversion"/>
  <pageMargins left="0.70866141732283472" right="0.70866141732283472" top="0.78740157480314965" bottom="0.78740157480314965" header="0.31496062992125984" footer="0.31496062992125984"/>
  <pageSetup paperSize="9" scale="61" orientation="landscape" cellComments="asDisplayed" r:id="rId1"/>
  <headerFooter>
    <oddHeader>&amp;CEN
Annex XXI</oddHeader>
    <oddFooter>&amp;C&amp;P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6C84-B28D-4740-B227-C9470376EE8A}">
  <sheetPr codeName="Sheet12">
    <pageSetUpPr fitToPage="1"/>
  </sheetPr>
  <dimension ref="A1:I27"/>
  <sheetViews>
    <sheetView showGridLines="0" showRowColHeaders="0" zoomScaleNormal="100" zoomScaleSheetLayoutView="100" zoomScalePageLayoutView="90" workbookViewId="0">
      <pane xSplit="3" ySplit="8" topLeftCell="D9" activePane="bottomRight" state="frozen"/>
      <selection activeCell="E8" sqref="E8"/>
      <selection pane="topRight" activeCell="E8" sqref="E8"/>
      <selection pane="bottomLeft" activeCell="E8" sqref="E8"/>
      <selection pane="bottomRight" activeCell="D9" sqref="D9"/>
    </sheetView>
  </sheetViews>
  <sheetFormatPr defaultColWidth="11.5546875" defaultRowHeight="14.4" x14ac:dyDescent="0.3"/>
  <cols>
    <col min="1" max="1" width="2.5546875" customWidth="1"/>
    <col min="2" max="2" width="25.6640625" customWidth="1"/>
    <col min="3" max="3" width="7.5546875" customWidth="1"/>
    <col min="4" max="9" width="20.109375" customWidth="1"/>
  </cols>
  <sheetData>
    <row r="1" spans="1:9" ht="10.199999999999999" customHeight="1" x14ac:dyDescent="0.3"/>
    <row r="2" spans="1:9" ht="27.9" customHeight="1" x14ac:dyDescent="0.3">
      <c r="B2" s="544" t="s">
        <v>1745</v>
      </c>
      <c r="C2" s="544"/>
      <c r="D2" s="544"/>
      <c r="E2" s="544"/>
      <c r="F2" s="544"/>
      <c r="G2" s="544"/>
      <c r="H2" s="544"/>
      <c r="I2" s="544"/>
    </row>
    <row r="3" spans="1:9" ht="14.4" customHeight="1" x14ac:dyDescent="0.35">
      <c r="B3" s="129" t="s">
        <v>125</v>
      </c>
      <c r="C3" s="5"/>
      <c r="D3" s="5"/>
      <c r="E3" s="5"/>
      <c r="F3" s="5"/>
      <c r="G3" s="5"/>
      <c r="H3" s="5"/>
    </row>
    <row r="4" spans="1:9" ht="14.4" customHeight="1" x14ac:dyDescent="0.3">
      <c r="B4" s="659" t="s">
        <v>1103</v>
      </c>
      <c r="C4" s="659"/>
      <c r="D4" s="662"/>
      <c r="E4" s="663"/>
      <c r="F4" s="663"/>
      <c r="G4" s="663"/>
      <c r="H4" s="663"/>
      <c r="I4" s="664"/>
    </row>
    <row r="5" spans="1:9" ht="18.75" customHeight="1" x14ac:dyDescent="0.4">
      <c r="B5" s="24"/>
      <c r="C5" s="24"/>
      <c r="D5" s="25"/>
      <c r="E5" s="25"/>
      <c r="F5" s="25"/>
      <c r="G5" s="25"/>
      <c r="H5" s="25"/>
    </row>
    <row r="6" spans="1:9" ht="45" customHeight="1" x14ac:dyDescent="0.3">
      <c r="B6" s="239"/>
      <c r="C6" s="668"/>
      <c r="D6" s="626" t="s">
        <v>493</v>
      </c>
      <c r="E6" s="634"/>
      <c r="F6" s="616" t="s">
        <v>494</v>
      </c>
      <c r="G6" s="616" t="s">
        <v>495</v>
      </c>
      <c r="H6" s="616" t="s">
        <v>496</v>
      </c>
      <c r="I6" s="616" t="s">
        <v>497</v>
      </c>
    </row>
    <row r="7" spans="1:9" ht="45" customHeight="1" x14ac:dyDescent="0.3">
      <c r="B7" s="240" t="s">
        <v>1740</v>
      </c>
      <c r="C7" s="669"/>
      <c r="D7" s="242"/>
      <c r="E7" s="197" t="s">
        <v>498</v>
      </c>
      <c r="F7" s="618"/>
      <c r="G7" s="618"/>
      <c r="H7" s="618"/>
      <c r="I7" s="618"/>
    </row>
    <row r="8" spans="1:9" s="24" customFormat="1" ht="15" customHeight="1" x14ac:dyDescent="0.3">
      <c r="A8"/>
      <c r="B8" s="222" t="s">
        <v>476</v>
      </c>
      <c r="C8" s="124" t="s">
        <v>124</v>
      </c>
      <c r="D8" s="143" t="s">
        <v>212</v>
      </c>
      <c r="E8" s="143" t="s">
        <v>231</v>
      </c>
      <c r="F8" s="143" t="s">
        <v>232</v>
      </c>
      <c r="G8" s="143" t="s">
        <v>271</v>
      </c>
      <c r="H8" s="143" t="s">
        <v>272</v>
      </c>
      <c r="I8" s="143" t="s">
        <v>299</v>
      </c>
    </row>
    <row r="9" spans="1:9" s="24" customFormat="1" x14ac:dyDescent="0.3">
      <c r="A9"/>
      <c r="B9" s="226" t="s">
        <v>458</v>
      </c>
      <c r="C9" s="85" t="s">
        <v>1746</v>
      </c>
      <c r="D9" s="312"/>
      <c r="E9" s="312"/>
      <c r="F9" s="322"/>
      <c r="G9" s="322"/>
      <c r="H9" s="322"/>
      <c r="I9" s="322"/>
    </row>
    <row r="10" spans="1:9" x14ac:dyDescent="0.3">
      <c r="B10" s="241" t="s">
        <v>484</v>
      </c>
      <c r="C10" s="85" t="s">
        <v>1747</v>
      </c>
      <c r="D10" s="312"/>
      <c r="E10" s="312"/>
      <c r="F10" s="322"/>
      <c r="G10" s="322"/>
      <c r="H10" s="322"/>
      <c r="I10" s="322"/>
    </row>
    <row r="11" spans="1:9" x14ac:dyDescent="0.3">
      <c r="B11" s="241" t="s">
        <v>485</v>
      </c>
      <c r="C11" s="85" t="s">
        <v>1748</v>
      </c>
      <c r="D11" s="312"/>
      <c r="E11" s="312"/>
      <c r="F11" s="322"/>
      <c r="G11" s="322"/>
      <c r="H11" s="322"/>
      <c r="I11" s="322"/>
    </row>
    <row r="12" spans="1:9" x14ac:dyDescent="0.3">
      <c r="B12" s="226" t="s">
        <v>459</v>
      </c>
      <c r="C12" s="85" t="s">
        <v>1749</v>
      </c>
      <c r="D12" s="312"/>
      <c r="E12" s="312"/>
      <c r="F12" s="322"/>
      <c r="G12" s="322"/>
      <c r="H12" s="322"/>
      <c r="I12" s="322"/>
    </row>
    <row r="13" spans="1:9" x14ac:dyDescent="0.3">
      <c r="B13" s="226" t="s">
        <v>460</v>
      </c>
      <c r="C13" s="85" t="s">
        <v>1750</v>
      </c>
      <c r="D13" s="312"/>
      <c r="E13" s="312"/>
      <c r="F13" s="322"/>
      <c r="G13" s="322"/>
      <c r="H13" s="322"/>
      <c r="I13" s="322"/>
    </row>
    <row r="14" spans="1:9" x14ac:dyDescent="0.3">
      <c r="B14" s="226" t="s">
        <v>461</v>
      </c>
      <c r="C14" s="85" t="s">
        <v>1751</v>
      </c>
      <c r="D14" s="312"/>
      <c r="E14" s="312"/>
      <c r="F14" s="322"/>
      <c r="G14" s="322"/>
      <c r="H14" s="322"/>
      <c r="I14" s="322"/>
    </row>
    <row r="15" spans="1:9" x14ac:dyDescent="0.3">
      <c r="B15" s="226" t="s">
        <v>462</v>
      </c>
      <c r="C15" s="85" t="s">
        <v>1752</v>
      </c>
      <c r="D15" s="312"/>
      <c r="E15" s="312"/>
      <c r="F15" s="322"/>
      <c r="G15" s="322"/>
      <c r="H15" s="322"/>
      <c r="I15" s="322"/>
    </row>
    <row r="16" spans="1:9" x14ac:dyDescent="0.3">
      <c r="B16" s="241" t="s">
        <v>486</v>
      </c>
      <c r="C16" s="85" t="s">
        <v>1753</v>
      </c>
      <c r="D16" s="312"/>
      <c r="E16" s="312"/>
      <c r="F16" s="322"/>
      <c r="G16" s="322"/>
      <c r="H16" s="322"/>
      <c r="I16" s="322"/>
    </row>
    <row r="17" spans="2:9" x14ac:dyDescent="0.3">
      <c r="B17" s="241" t="s">
        <v>487</v>
      </c>
      <c r="C17" s="85" t="s">
        <v>1754</v>
      </c>
      <c r="D17" s="312"/>
      <c r="E17" s="312"/>
      <c r="F17" s="322"/>
      <c r="G17" s="322"/>
      <c r="H17" s="322"/>
      <c r="I17" s="322"/>
    </row>
    <row r="18" spans="2:9" x14ac:dyDescent="0.3">
      <c r="B18" s="226" t="s">
        <v>463</v>
      </c>
      <c r="C18" s="85" t="s">
        <v>1755</v>
      </c>
      <c r="D18" s="312"/>
      <c r="E18" s="312"/>
      <c r="F18" s="322"/>
      <c r="G18" s="322"/>
      <c r="H18" s="322"/>
      <c r="I18" s="322"/>
    </row>
    <row r="19" spans="2:9" x14ac:dyDescent="0.3">
      <c r="B19" s="241" t="s">
        <v>488</v>
      </c>
      <c r="C19" s="85" t="s">
        <v>1756</v>
      </c>
      <c r="D19" s="312"/>
      <c r="E19" s="312"/>
      <c r="F19" s="322"/>
      <c r="G19" s="322"/>
      <c r="H19" s="322"/>
      <c r="I19" s="322"/>
    </row>
    <row r="20" spans="2:9" x14ac:dyDescent="0.3">
      <c r="B20" s="241" t="s">
        <v>489</v>
      </c>
      <c r="C20" s="85" t="s">
        <v>1757</v>
      </c>
      <c r="D20" s="312"/>
      <c r="E20" s="312"/>
      <c r="F20" s="322"/>
      <c r="G20" s="322"/>
      <c r="H20" s="322"/>
      <c r="I20" s="322"/>
    </row>
    <row r="21" spans="2:9" x14ac:dyDescent="0.3">
      <c r="B21" s="226" t="s">
        <v>464</v>
      </c>
      <c r="C21" s="85" t="s">
        <v>1758</v>
      </c>
      <c r="D21" s="312"/>
      <c r="E21" s="312"/>
      <c r="F21" s="322"/>
      <c r="G21" s="322"/>
      <c r="H21" s="322"/>
      <c r="I21" s="322"/>
    </row>
    <row r="22" spans="2:9" x14ac:dyDescent="0.3">
      <c r="B22" s="241" t="s">
        <v>490</v>
      </c>
      <c r="C22" s="85" t="s">
        <v>1759</v>
      </c>
      <c r="D22" s="312"/>
      <c r="E22" s="312"/>
      <c r="F22" s="322"/>
      <c r="G22" s="322"/>
      <c r="H22" s="322"/>
      <c r="I22" s="322"/>
    </row>
    <row r="23" spans="2:9" x14ac:dyDescent="0.3">
      <c r="B23" s="241" t="s">
        <v>491</v>
      </c>
      <c r="C23" s="85" t="s">
        <v>1760</v>
      </c>
      <c r="D23" s="312"/>
      <c r="E23" s="312"/>
      <c r="F23" s="322"/>
      <c r="G23" s="322"/>
      <c r="H23" s="322"/>
      <c r="I23" s="322"/>
    </row>
    <row r="24" spans="2:9" x14ac:dyDescent="0.3">
      <c r="B24" s="241" t="s">
        <v>492</v>
      </c>
      <c r="C24" s="85" t="s">
        <v>1761</v>
      </c>
      <c r="D24" s="312"/>
      <c r="E24" s="312"/>
      <c r="F24" s="322"/>
      <c r="G24" s="322"/>
      <c r="H24" s="322"/>
      <c r="I24" s="322"/>
    </row>
    <row r="25" spans="2:9" x14ac:dyDescent="0.3">
      <c r="B25" s="226" t="s">
        <v>465</v>
      </c>
      <c r="C25" s="85" t="s">
        <v>1762</v>
      </c>
      <c r="D25" s="312"/>
      <c r="E25" s="312"/>
      <c r="F25" s="322"/>
      <c r="G25" s="322"/>
      <c r="H25" s="322"/>
      <c r="I25" s="322"/>
    </row>
    <row r="27" spans="2:9" x14ac:dyDescent="0.3">
      <c r="B27" s="75"/>
    </row>
  </sheetData>
  <mergeCells count="9">
    <mergeCell ref="B2:I2"/>
    <mergeCell ref="B4:C4"/>
    <mergeCell ref="D6:E6"/>
    <mergeCell ref="F6:F7"/>
    <mergeCell ref="G6:G7"/>
    <mergeCell ref="H6:H7"/>
    <mergeCell ref="I6:I7"/>
    <mergeCell ref="D4:I4"/>
    <mergeCell ref="C6:C7"/>
  </mergeCells>
  <pageMargins left="0.70866141732283472" right="0.70866141732283472" top="0.78740157480314965" bottom="0.78740157480314965" header="0.31496062992125984" footer="0.31496062992125984"/>
  <pageSetup paperSize="9" scale="61" orientation="landscape" cellComments="asDisplayed" r:id="rId1"/>
  <headerFooter>
    <oddHeader>&amp;CEN
Annex XXI</oddHeader>
    <oddFooter>&amp;C&amp;P</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850B3-55AC-4277-BC47-7B735B3BBE89}">
  <sheetPr codeName="Sheet60">
    <tabColor theme="0" tint="-4.9989318521683403E-2"/>
    <pageSetUpPr fitToPage="1"/>
  </sheetPr>
  <dimension ref="A1:M39"/>
  <sheetViews>
    <sheetView showGridLines="0" showRowColHeaders="0" zoomScaleNormal="100" zoomScalePageLayoutView="9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style="48" customWidth="1"/>
    <col min="2" max="2" width="9" customWidth="1"/>
    <col min="3" max="3" width="58.44140625" customWidth="1"/>
    <col min="4" max="4" width="7.5546875" style="48" customWidth="1"/>
    <col min="5" max="12" width="18.5546875" customWidth="1"/>
  </cols>
  <sheetData>
    <row r="1" spans="1:13" ht="10.199999999999999" customHeight="1" x14ac:dyDescent="0.3">
      <c r="B1" s="48"/>
      <c r="C1" s="48"/>
      <c r="D1" s="66"/>
    </row>
    <row r="2" spans="1:13" ht="27.9" customHeight="1" x14ac:dyDescent="0.3">
      <c r="A2" s="2"/>
      <c r="B2" s="544" t="s">
        <v>917</v>
      </c>
      <c r="C2" s="544"/>
      <c r="D2" s="544"/>
      <c r="E2" s="544"/>
      <c r="F2" s="544"/>
      <c r="G2" s="544"/>
      <c r="H2" s="544"/>
      <c r="I2" s="544"/>
      <c r="J2" s="544"/>
      <c r="K2" s="544"/>
      <c r="L2" s="544"/>
    </row>
    <row r="3" spans="1:13" ht="14.4" customHeight="1" x14ac:dyDescent="0.3">
      <c r="A3" s="42"/>
      <c r="B3" s="129" t="s">
        <v>1991</v>
      </c>
      <c r="C3" s="129"/>
      <c r="D3" s="42"/>
      <c r="E3" s="42"/>
      <c r="F3" s="42"/>
      <c r="G3" s="42"/>
      <c r="H3" s="42"/>
      <c r="I3" s="42"/>
      <c r="J3" s="42"/>
      <c r="K3" s="42"/>
      <c r="L3" s="42"/>
      <c r="M3" s="44"/>
    </row>
    <row r="4" spans="1:13" x14ac:dyDescent="0.3">
      <c r="A4" s="42"/>
      <c r="B4" s="44"/>
      <c r="C4" s="44"/>
      <c r="D4" s="42"/>
      <c r="M4" s="44"/>
    </row>
    <row r="5" spans="1:13" ht="66" customHeight="1" x14ac:dyDescent="0.3">
      <c r="A5" s="42"/>
      <c r="B5" s="120"/>
      <c r="C5" s="155"/>
      <c r="D5" s="218"/>
      <c r="E5" s="86" t="s">
        <v>417</v>
      </c>
      <c r="F5" s="86" t="s">
        <v>418</v>
      </c>
      <c r="G5" s="86" t="s">
        <v>419</v>
      </c>
      <c r="H5" s="86" t="s">
        <v>888</v>
      </c>
      <c r="I5" s="86" t="s">
        <v>420</v>
      </c>
      <c r="J5" s="86" t="s">
        <v>421</v>
      </c>
      <c r="K5" s="86" t="s">
        <v>268</v>
      </c>
      <c r="L5" s="86" t="s">
        <v>422</v>
      </c>
      <c r="M5" s="44"/>
    </row>
    <row r="6" spans="1:13" x14ac:dyDescent="0.3">
      <c r="A6" s="42"/>
      <c r="B6" s="216"/>
      <c r="C6" s="217"/>
      <c r="D6" s="85" t="s">
        <v>124</v>
      </c>
      <c r="E6" s="85" t="s">
        <v>210</v>
      </c>
      <c r="F6" s="85" t="s">
        <v>211</v>
      </c>
      <c r="G6" s="85" t="s">
        <v>212</v>
      </c>
      <c r="H6" s="85" t="s">
        <v>231</v>
      </c>
      <c r="I6" s="85" t="s">
        <v>232</v>
      </c>
      <c r="J6" s="85" t="s">
        <v>271</v>
      </c>
      <c r="K6" s="85" t="s">
        <v>272</v>
      </c>
      <c r="L6" s="85" t="s">
        <v>299</v>
      </c>
      <c r="M6" s="44"/>
    </row>
    <row r="7" spans="1:13" x14ac:dyDescent="0.3">
      <c r="B7" s="542" t="s">
        <v>424</v>
      </c>
      <c r="C7" s="572"/>
      <c r="D7" s="124" t="s">
        <v>423</v>
      </c>
      <c r="E7" s="312"/>
      <c r="F7" s="312">
        <v>4025000</v>
      </c>
      <c r="G7" s="315"/>
      <c r="H7" s="324">
        <v>1.4</v>
      </c>
      <c r="I7" s="312">
        <v>5635000</v>
      </c>
      <c r="J7" s="312">
        <v>5635000</v>
      </c>
      <c r="K7" s="312">
        <v>5635000</v>
      </c>
      <c r="L7" s="312">
        <v>1127000</v>
      </c>
      <c r="M7" s="44"/>
    </row>
    <row r="8" spans="1:13" x14ac:dyDescent="0.3">
      <c r="B8" s="542" t="s">
        <v>426</v>
      </c>
      <c r="C8" s="572"/>
      <c r="D8" s="124" t="s">
        <v>425</v>
      </c>
      <c r="E8" s="312"/>
      <c r="F8" s="312"/>
      <c r="G8" s="315"/>
      <c r="H8" s="325">
        <v>1.4</v>
      </c>
      <c r="I8" s="312"/>
      <c r="J8" s="312"/>
      <c r="K8" s="312"/>
      <c r="L8" s="312"/>
      <c r="M8" s="44"/>
    </row>
    <row r="9" spans="1:13" x14ac:dyDescent="0.3">
      <c r="B9" s="542" t="s">
        <v>427</v>
      </c>
      <c r="C9" s="572"/>
      <c r="D9" s="124">
        <v>1</v>
      </c>
      <c r="E9" s="312"/>
      <c r="F9" s="312"/>
      <c r="G9" s="315"/>
      <c r="H9" s="325">
        <v>1.4</v>
      </c>
      <c r="I9" s="312"/>
      <c r="J9" s="312"/>
      <c r="K9" s="312"/>
      <c r="L9" s="312"/>
      <c r="M9" s="44"/>
    </row>
    <row r="10" spans="1:13" x14ac:dyDescent="0.3">
      <c r="B10" s="646" t="s">
        <v>428</v>
      </c>
      <c r="C10" s="647"/>
      <c r="D10" s="124">
        <v>2</v>
      </c>
      <c r="E10" s="315"/>
      <c r="F10" s="315"/>
      <c r="G10" s="312"/>
      <c r="H10" s="312"/>
      <c r="I10" s="312"/>
      <c r="J10" s="312"/>
      <c r="K10" s="312"/>
      <c r="L10" s="312"/>
      <c r="M10" s="44"/>
    </row>
    <row r="11" spans="1:13" x14ac:dyDescent="0.3">
      <c r="B11" s="161"/>
      <c r="C11" s="96" t="s">
        <v>430</v>
      </c>
      <c r="D11" s="85" t="s">
        <v>429</v>
      </c>
      <c r="E11" s="315"/>
      <c r="F11" s="315"/>
      <c r="G11" s="312"/>
      <c r="H11" s="315"/>
      <c r="I11" s="312"/>
      <c r="J11" s="312"/>
      <c r="K11" s="312"/>
      <c r="L11" s="312"/>
      <c r="M11" s="44"/>
    </row>
    <row r="12" spans="1:13" x14ac:dyDescent="0.3">
      <c r="B12" s="161"/>
      <c r="C12" s="96" t="s">
        <v>432</v>
      </c>
      <c r="D12" s="85" t="s">
        <v>431</v>
      </c>
      <c r="E12" s="315"/>
      <c r="F12" s="315"/>
      <c r="G12" s="312"/>
      <c r="H12" s="315"/>
      <c r="I12" s="312"/>
      <c r="J12" s="312"/>
      <c r="K12" s="312"/>
      <c r="L12" s="312"/>
      <c r="M12" s="44"/>
    </row>
    <row r="13" spans="1:13" x14ac:dyDescent="0.3">
      <c r="B13" s="161"/>
      <c r="C13" s="96" t="s">
        <v>434</v>
      </c>
      <c r="D13" s="85" t="s">
        <v>433</v>
      </c>
      <c r="E13" s="315"/>
      <c r="F13" s="315"/>
      <c r="G13" s="312"/>
      <c r="H13" s="315"/>
      <c r="I13" s="312"/>
      <c r="J13" s="312"/>
      <c r="K13" s="312"/>
      <c r="L13" s="312"/>
      <c r="M13" s="44"/>
    </row>
    <row r="14" spans="1:13" x14ac:dyDescent="0.3">
      <c r="B14" s="542" t="s">
        <v>435</v>
      </c>
      <c r="C14" s="572"/>
      <c r="D14" s="124">
        <v>3</v>
      </c>
      <c r="E14" s="315"/>
      <c r="F14" s="315"/>
      <c r="G14" s="315"/>
      <c r="H14" s="315"/>
      <c r="I14" s="312"/>
      <c r="J14" s="312"/>
      <c r="K14" s="312"/>
      <c r="L14" s="312"/>
      <c r="M14" s="44"/>
    </row>
    <row r="15" spans="1:13" x14ac:dyDescent="0.3">
      <c r="B15" s="542" t="s">
        <v>436</v>
      </c>
      <c r="C15" s="572"/>
      <c r="D15" s="124">
        <v>4</v>
      </c>
      <c r="E15" s="315"/>
      <c r="F15" s="315"/>
      <c r="G15" s="315"/>
      <c r="H15" s="315"/>
      <c r="I15" s="312"/>
      <c r="J15" s="312"/>
      <c r="K15" s="312"/>
      <c r="L15" s="312"/>
      <c r="M15" s="44"/>
    </row>
    <row r="16" spans="1:13" x14ac:dyDescent="0.3">
      <c r="B16" s="542" t="s">
        <v>437</v>
      </c>
      <c r="C16" s="572"/>
      <c r="D16" s="124">
        <v>5</v>
      </c>
      <c r="E16" s="315"/>
      <c r="F16" s="315"/>
      <c r="G16" s="315"/>
      <c r="H16" s="315"/>
      <c r="I16" s="312"/>
      <c r="J16" s="312"/>
      <c r="K16" s="312"/>
      <c r="L16" s="312"/>
      <c r="M16" s="44"/>
    </row>
    <row r="17" spans="2:13" x14ac:dyDescent="0.3">
      <c r="B17" s="573" t="s">
        <v>230</v>
      </c>
      <c r="C17" s="670"/>
      <c r="D17" s="124">
        <v>6</v>
      </c>
      <c r="E17" s="315"/>
      <c r="F17" s="315"/>
      <c r="G17" s="315"/>
      <c r="H17" s="315"/>
      <c r="I17" s="332">
        <v>5635000</v>
      </c>
      <c r="J17" s="332">
        <v>5635000</v>
      </c>
      <c r="K17" s="332">
        <v>5635000</v>
      </c>
      <c r="L17" s="332">
        <v>1127000</v>
      </c>
      <c r="M17" s="44"/>
    </row>
    <row r="38" spans="13:13" x14ac:dyDescent="0.3">
      <c r="M38" s="19"/>
    </row>
    <row r="39" spans="13:13" x14ac:dyDescent="0.3">
      <c r="M39" s="19"/>
    </row>
  </sheetData>
  <mergeCells count="9">
    <mergeCell ref="B17:C17"/>
    <mergeCell ref="B10:C10"/>
    <mergeCell ref="B2:L2"/>
    <mergeCell ref="B8:C8"/>
    <mergeCell ref="B9:C9"/>
    <mergeCell ref="B14:C14"/>
    <mergeCell ref="B15:C15"/>
    <mergeCell ref="B16:C16"/>
    <mergeCell ref="B7:C7"/>
  </mergeCells>
  <pageMargins left="0.70866141732283472" right="0.70866141732283472" top="0.74803149606299213" bottom="0.74803149606299213" header="0.31496062992125984" footer="0.31496062992125984"/>
  <pageSetup paperSize="9" scale="68" orientation="landscape" r:id="rId1"/>
  <headerFooter>
    <oddHeader>&amp;CEN
Annex XXV</oddHeader>
    <oddFooter>&amp;C&amp;P</oddFooter>
  </headerFooter>
  <drawing r:id="rId2"/>
  <legacyDrawing r:id="rId3"/>
  <controls>
    <mc:AlternateContent xmlns:mc="http://schemas.openxmlformats.org/markup-compatibility/2006">
      <mc:Choice Requires="x14">
        <control shapeId="68609" r:id="rId4" name="aguWaterMark">
          <controlPr defaultSize="0" disabled="1" autoLine="0" autoPict="0" r:id="rId5">
            <anchor moveWithCells="1">
              <from>
                <xdr:col>0</xdr:col>
                <xdr:colOff>0</xdr:colOff>
                <xdr:row>0</xdr:row>
                <xdr:rowOff>0</xdr:rowOff>
              </from>
              <to>
                <xdr:col>2</xdr:col>
                <xdr:colOff>495300</xdr:colOff>
                <xdr:row>1</xdr:row>
                <xdr:rowOff>106680</xdr:rowOff>
              </to>
            </anchor>
          </controlPr>
        </control>
      </mc:Choice>
      <mc:Fallback>
        <control shapeId="68609" r:id="rId4" name="aguWaterMark"/>
      </mc:Fallback>
    </mc:AlternateContent>
  </control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FB88-3046-47B5-BE59-AB964314E76A}">
  <sheetPr codeName="Sheet62">
    <tabColor theme="0" tint="-4.9989318521683403E-2"/>
    <pageSetUpPr fitToPage="1"/>
  </sheetPr>
  <dimension ref="A1:Q20"/>
  <sheetViews>
    <sheetView showGridLines="0" showRowColHeaders="0" zoomScaleNormal="100" workbookViewId="0">
      <pane xSplit="3" ySplit="7" topLeftCell="D8"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style="40" customWidth="1"/>
    <col min="2" max="2" width="53.109375" customWidth="1"/>
    <col min="3" max="3" width="7.5546875" style="40" customWidth="1"/>
    <col min="4" max="14" width="18.5546875" customWidth="1"/>
    <col min="15" max="15" width="18.5546875" style="6" customWidth="1"/>
  </cols>
  <sheetData>
    <row r="1" spans="1:17" ht="10.199999999999999" customHeight="1" x14ac:dyDescent="0.3"/>
    <row r="2" spans="1:17" ht="27.9" customHeight="1" x14ac:dyDescent="0.3">
      <c r="A2" s="2"/>
      <c r="B2" s="544" t="s">
        <v>918</v>
      </c>
      <c r="C2" s="544"/>
      <c r="D2" s="544"/>
      <c r="E2" s="544"/>
      <c r="F2" s="544"/>
      <c r="G2" s="544"/>
      <c r="H2" s="544"/>
      <c r="I2" s="544"/>
      <c r="J2" s="544"/>
      <c r="K2" s="544"/>
      <c r="L2" s="544"/>
      <c r="M2" s="544"/>
      <c r="N2" s="544"/>
      <c r="O2" s="544"/>
    </row>
    <row r="3" spans="1:17" ht="14.4" customHeight="1" x14ac:dyDescent="0.3">
      <c r="A3" s="20"/>
      <c r="B3" s="129" t="s">
        <v>1991</v>
      </c>
      <c r="C3" s="20"/>
    </row>
    <row r="4" spans="1:17" ht="20.100000000000001" customHeight="1" x14ac:dyDescent="0.3">
      <c r="A4" s="20"/>
    </row>
    <row r="5" spans="1:17" ht="20.100000000000001" customHeight="1" x14ac:dyDescent="0.3">
      <c r="A5" s="20"/>
      <c r="B5" s="139"/>
      <c r="C5" s="193"/>
      <c r="D5" s="658" t="s">
        <v>440</v>
      </c>
      <c r="E5" s="634"/>
      <c r="F5" s="634"/>
      <c r="G5" s="634"/>
      <c r="H5" s="634"/>
      <c r="I5" s="634"/>
      <c r="J5" s="634"/>
      <c r="K5" s="634"/>
      <c r="L5" s="634"/>
      <c r="M5" s="634"/>
      <c r="N5" s="634"/>
      <c r="O5" s="616" t="s">
        <v>887</v>
      </c>
    </row>
    <row r="6" spans="1:17" ht="31.5" customHeight="1" x14ac:dyDescent="0.3">
      <c r="A6" s="20"/>
      <c r="B6" s="192"/>
      <c r="C6" s="194"/>
      <c r="D6" s="213">
        <v>0</v>
      </c>
      <c r="E6" s="213">
        <v>0.02</v>
      </c>
      <c r="F6" s="213">
        <v>0.04</v>
      </c>
      <c r="G6" s="213">
        <v>0.1</v>
      </c>
      <c r="H6" s="213">
        <v>0.2</v>
      </c>
      <c r="I6" s="213">
        <v>0.5</v>
      </c>
      <c r="J6" s="213">
        <v>0.7</v>
      </c>
      <c r="K6" s="213">
        <v>0.75</v>
      </c>
      <c r="L6" s="213">
        <v>1</v>
      </c>
      <c r="M6" s="213">
        <v>1.5</v>
      </c>
      <c r="N6" s="213" t="s">
        <v>441</v>
      </c>
      <c r="O6" s="618"/>
    </row>
    <row r="7" spans="1:17" x14ac:dyDescent="0.3">
      <c r="A7" s="20"/>
      <c r="B7" s="244" t="s">
        <v>439</v>
      </c>
      <c r="C7" s="85" t="s">
        <v>124</v>
      </c>
      <c r="D7" s="143" t="s">
        <v>210</v>
      </c>
      <c r="E7" s="143" t="s">
        <v>211</v>
      </c>
      <c r="F7" s="143" t="s">
        <v>212</v>
      </c>
      <c r="G7" s="143" t="s">
        <v>231</v>
      </c>
      <c r="H7" s="143" t="s">
        <v>232</v>
      </c>
      <c r="I7" s="143" t="s">
        <v>271</v>
      </c>
      <c r="J7" s="143" t="s">
        <v>272</v>
      </c>
      <c r="K7" s="143" t="s">
        <v>299</v>
      </c>
      <c r="L7" s="143" t="s">
        <v>319</v>
      </c>
      <c r="M7" s="143" t="s">
        <v>320</v>
      </c>
      <c r="N7" s="143" t="s">
        <v>321</v>
      </c>
      <c r="O7" s="143" t="s">
        <v>322</v>
      </c>
    </row>
    <row r="8" spans="1:17" x14ac:dyDescent="0.3">
      <c r="B8" s="97" t="s">
        <v>442</v>
      </c>
      <c r="C8" s="85">
        <v>1</v>
      </c>
      <c r="D8" s="312"/>
      <c r="E8" s="312"/>
      <c r="F8" s="312"/>
      <c r="G8" s="312"/>
      <c r="H8" s="312"/>
      <c r="I8" s="312"/>
      <c r="J8" s="312"/>
      <c r="K8" s="312"/>
      <c r="L8" s="312"/>
      <c r="M8" s="312"/>
      <c r="N8" s="312"/>
      <c r="O8" s="312"/>
    </row>
    <row r="9" spans="1:17" x14ac:dyDescent="0.3">
      <c r="B9" s="97" t="s">
        <v>443</v>
      </c>
      <c r="C9" s="85">
        <v>2</v>
      </c>
      <c r="D9" s="312"/>
      <c r="E9" s="312"/>
      <c r="F9" s="312"/>
      <c r="G9" s="312"/>
      <c r="H9" s="312"/>
      <c r="I9" s="312"/>
      <c r="J9" s="312"/>
      <c r="K9" s="312"/>
      <c r="L9" s="312"/>
      <c r="M9" s="312"/>
      <c r="N9" s="312"/>
      <c r="O9" s="312"/>
    </row>
    <row r="10" spans="1:17" x14ac:dyDescent="0.3">
      <c r="B10" s="97" t="s">
        <v>444</v>
      </c>
      <c r="C10" s="85">
        <v>3</v>
      </c>
      <c r="D10" s="312"/>
      <c r="E10" s="312"/>
      <c r="F10" s="312"/>
      <c r="G10" s="312"/>
      <c r="H10" s="312"/>
      <c r="I10" s="312"/>
      <c r="J10" s="312"/>
      <c r="K10" s="312"/>
      <c r="L10" s="312"/>
      <c r="M10" s="312"/>
      <c r="N10" s="312"/>
      <c r="O10" s="312"/>
    </row>
    <row r="11" spans="1:17" x14ac:dyDescent="0.3">
      <c r="B11" s="97" t="s">
        <v>445</v>
      </c>
      <c r="C11" s="85">
        <v>4</v>
      </c>
      <c r="D11" s="312"/>
      <c r="E11" s="312"/>
      <c r="F11" s="312"/>
      <c r="G11" s="312"/>
      <c r="H11" s="312"/>
      <c r="I11" s="312"/>
      <c r="J11" s="312"/>
      <c r="K11" s="312"/>
      <c r="L11" s="312"/>
      <c r="M11" s="312"/>
      <c r="N11" s="312"/>
      <c r="O11" s="312"/>
    </row>
    <row r="12" spans="1:17" x14ac:dyDescent="0.3">
      <c r="B12" s="97" t="s">
        <v>446</v>
      </c>
      <c r="C12" s="85">
        <v>5</v>
      </c>
      <c r="D12" s="312"/>
      <c r="E12" s="312"/>
      <c r="F12" s="312"/>
      <c r="G12" s="312"/>
      <c r="H12" s="312"/>
      <c r="I12" s="312"/>
      <c r="J12" s="312"/>
      <c r="K12" s="312"/>
      <c r="L12" s="312"/>
      <c r="M12" s="312"/>
      <c r="N12" s="312"/>
      <c r="O12" s="312"/>
    </row>
    <row r="13" spans="1:17" x14ac:dyDescent="0.3">
      <c r="B13" s="97" t="s">
        <v>447</v>
      </c>
      <c r="C13" s="85">
        <v>6</v>
      </c>
      <c r="D13" s="312"/>
      <c r="E13" s="312"/>
      <c r="F13" s="312"/>
      <c r="G13" s="312"/>
      <c r="H13" s="312">
        <v>5635000</v>
      </c>
      <c r="I13" s="312"/>
      <c r="J13" s="312"/>
      <c r="K13" s="312"/>
      <c r="L13" s="312"/>
      <c r="M13" s="312"/>
      <c r="N13" s="312"/>
      <c r="O13" s="312">
        <v>5635000</v>
      </c>
      <c r="Q13" s="3"/>
    </row>
    <row r="14" spans="1:17" x14ac:dyDescent="0.3">
      <c r="B14" s="97" t="s">
        <v>448</v>
      </c>
      <c r="C14" s="85">
        <v>7</v>
      </c>
      <c r="D14" s="312"/>
      <c r="E14" s="312"/>
      <c r="F14" s="312"/>
      <c r="G14" s="312"/>
      <c r="H14" s="312"/>
      <c r="I14" s="312"/>
      <c r="J14" s="312"/>
      <c r="K14" s="312"/>
      <c r="L14" s="312"/>
      <c r="M14" s="312"/>
      <c r="N14" s="312"/>
      <c r="O14" s="312"/>
    </row>
    <row r="15" spans="1:17" x14ac:dyDescent="0.3">
      <c r="B15" s="97" t="s">
        <v>449</v>
      </c>
      <c r="C15" s="85">
        <v>8</v>
      </c>
      <c r="D15" s="312"/>
      <c r="E15" s="312"/>
      <c r="F15" s="312"/>
      <c r="G15" s="312"/>
      <c r="H15" s="312"/>
      <c r="I15" s="312"/>
      <c r="J15" s="312"/>
      <c r="K15" s="312"/>
      <c r="L15" s="312"/>
      <c r="M15" s="312"/>
      <c r="N15" s="312"/>
      <c r="O15" s="312"/>
    </row>
    <row r="16" spans="1:17" x14ac:dyDescent="0.3">
      <c r="B16" s="97" t="s">
        <v>450</v>
      </c>
      <c r="C16" s="85">
        <v>9</v>
      </c>
      <c r="D16" s="312"/>
      <c r="E16" s="312"/>
      <c r="F16" s="312"/>
      <c r="G16" s="312"/>
      <c r="H16" s="312"/>
      <c r="I16" s="312"/>
      <c r="J16" s="312"/>
      <c r="K16" s="312"/>
      <c r="L16" s="312"/>
      <c r="M16" s="312"/>
      <c r="N16" s="312"/>
      <c r="O16" s="312"/>
    </row>
    <row r="17" spans="2:15" x14ac:dyDescent="0.3">
      <c r="B17" s="97" t="s">
        <v>451</v>
      </c>
      <c r="C17" s="85">
        <v>10</v>
      </c>
      <c r="D17" s="312"/>
      <c r="E17" s="312"/>
      <c r="F17" s="312"/>
      <c r="G17" s="312"/>
      <c r="H17" s="312"/>
      <c r="I17" s="312"/>
      <c r="J17" s="312"/>
      <c r="K17" s="312"/>
      <c r="L17" s="312"/>
      <c r="M17" s="312"/>
      <c r="N17" s="312"/>
      <c r="O17" s="312"/>
    </row>
    <row r="18" spans="2:15" x14ac:dyDescent="0.3">
      <c r="B18" s="140" t="s">
        <v>327</v>
      </c>
      <c r="C18" s="85">
        <v>11</v>
      </c>
      <c r="D18" s="332"/>
      <c r="E18" s="332"/>
      <c r="F18" s="332"/>
      <c r="G18" s="332"/>
      <c r="H18" s="332">
        <v>5635000</v>
      </c>
      <c r="I18" s="332"/>
      <c r="J18" s="332"/>
      <c r="K18" s="332"/>
      <c r="L18" s="332"/>
      <c r="M18" s="332"/>
      <c r="N18" s="332"/>
      <c r="O18" s="332">
        <v>5635000</v>
      </c>
    </row>
    <row r="20" spans="2:15" x14ac:dyDescent="0.3">
      <c r="B20" s="3"/>
    </row>
  </sheetData>
  <mergeCells count="3">
    <mergeCell ref="D5:N5"/>
    <mergeCell ref="B2:O2"/>
    <mergeCell ref="O5:O6"/>
  </mergeCell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drawing r:id="rId2"/>
  <legacyDrawing r:id="rId3"/>
  <controls>
    <mc:AlternateContent xmlns:mc="http://schemas.openxmlformats.org/markup-compatibility/2006">
      <mc:Choice Requires="x14">
        <control shapeId="69633"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69633" r:id="rId4" name="aguWaterMark"/>
      </mc:Fallback>
    </mc:AlternateContent>
  </control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86D11-45A4-4AC5-B9C1-06CFD8FA43BD}">
  <sheetPr codeName="Sheet57"/>
  <dimension ref="A1:U28"/>
  <sheetViews>
    <sheetView showGridLines="0" showRowColHeaders="0" zoomScaleNormal="100" workbookViewId="0">
      <pane xSplit="4" ySplit="7" topLeftCell="E8" activePane="bottomRight" state="frozen"/>
      <selection activeCell="E8" sqref="E8"/>
      <selection pane="topRight" activeCell="E8" sqref="E8"/>
      <selection pane="bottomLeft" activeCell="E8" sqref="E8"/>
      <selection pane="bottomRight" activeCell="E8" sqref="E8"/>
    </sheetView>
  </sheetViews>
  <sheetFormatPr defaultColWidth="9.109375" defaultRowHeight="14.4" x14ac:dyDescent="0.3"/>
  <cols>
    <col min="1" max="1" width="2.5546875" customWidth="1"/>
    <col min="2" max="2" width="4.44140625" customWidth="1"/>
    <col min="3" max="3" width="29.33203125" customWidth="1"/>
    <col min="4" max="4" width="7.5546875" customWidth="1"/>
    <col min="5" max="11" width="16.5546875" customWidth="1"/>
  </cols>
  <sheetData>
    <row r="1" spans="1:14" ht="10.199999999999999" customHeight="1" x14ac:dyDescent="0.3"/>
    <row r="2" spans="1:14" ht="27.9" customHeight="1" x14ac:dyDescent="0.3">
      <c r="A2" s="50"/>
      <c r="B2" s="544" t="s">
        <v>1744</v>
      </c>
      <c r="C2" s="544"/>
      <c r="D2" s="544"/>
      <c r="E2" s="544"/>
      <c r="F2" s="544"/>
      <c r="G2" s="544"/>
      <c r="H2" s="544"/>
      <c r="I2" s="544"/>
      <c r="J2" s="544"/>
      <c r="K2" s="544"/>
    </row>
    <row r="3" spans="1:14" ht="14.4" customHeight="1" x14ac:dyDescent="0.3">
      <c r="B3" s="129" t="s">
        <v>1766</v>
      </c>
      <c r="C3" s="51"/>
      <c r="D3" s="51"/>
      <c r="E3" s="52"/>
      <c r="F3" s="51"/>
      <c r="G3" s="51"/>
      <c r="H3" s="51"/>
      <c r="I3" s="51"/>
      <c r="J3" s="51"/>
      <c r="K3" s="51"/>
      <c r="N3" s="19"/>
    </row>
    <row r="4" spans="1:14" x14ac:dyDescent="0.3">
      <c r="C4" s="671" t="s">
        <v>1103</v>
      </c>
      <c r="D4" s="666"/>
      <c r="E4" s="662"/>
      <c r="F4" s="663"/>
      <c r="G4" s="663"/>
      <c r="H4" s="663"/>
      <c r="I4" s="663"/>
      <c r="J4" s="663"/>
      <c r="K4" s="664"/>
    </row>
    <row r="5" spans="1:14" x14ac:dyDescent="0.3">
      <c r="B5" s="84"/>
      <c r="C5" s="51"/>
    </row>
    <row r="6" spans="1:14" ht="36" x14ac:dyDescent="0.3">
      <c r="B6" s="120"/>
      <c r="C6" s="155"/>
      <c r="D6" s="218"/>
      <c r="E6" s="86" t="s">
        <v>268</v>
      </c>
      <c r="F6" s="86" t="s">
        <v>453</v>
      </c>
      <c r="G6" s="86" t="s">
        <v>454</v>
      </c>
      <c r="H6" s="86" t="s">
        <v>455</v>
      </c>
      <c r="I6" s="86" t="s">
        <v>456</v>
      </c>
      <c r="J6" s="86" t="s">
        <v>422</v>
      </c>
      <c r="K6" s="86" t="s">
        <v>457</v>
      </c>
    </row>
    <row r="7" spans="1:14" x14ac:dyDescent="0.3">
      <c r="B7" s="216"/>
      <c r="C7" s="220" t="s">
        <v>452</v>
      </c>
      <c r="D7" s="85" t="s">
        <v>124</v>
      </c>
      <c r="E7" s="85" t="s">
        <v>210</v>
      </c>
      <c r="F7" s="85" t="s">
        <v>211</v>
      </c>
      <c r="G7" s="85" t="s">
        <v>212</v>
      </c>
      <c r="H7" s="85" t="s">
        <v>231</v>
      </c>
      <c r="I7" s="85" t="s">
        <v>232</v>
      </c>
      <c r="J7" s="85" t="s">
        <v>271</v>
      </c>
      <c r="K7" s="85" t="s">
        <v>272</v>
      </c>
    </row>
    <row r="8" spans="1:14" ht="15" customHeight="1" x14ac:dyDescent="0.3">
      <c r="B8" s="161"/>
      <c r="C8" s="96" t="s">
        <v>458</v>
      </c>
      <c r="D8" s="85">
        <v>1</v>
      </c>
      <c r="E8" s="312"/>
      <c r="F8" s="322"/>
      <c r="G8" s="312"/>
      <c r="H8" s="322"/>
      <c r="I8" s="312"/>
      <c r="J8" s="312"/>
      <c r="K8" s="323"/>
    </row>
    <row r="9" spans="1:14" ht="15" customHeight="1" x14ac:dyDescent="0.3">
      <c r="B9" s="161"/>
      <c r="C9" s="96" t="s">
        <v>459</v>
      </c>
      <c r="D9" s="85">
        <v>2</v>
      </c>
      <c r="E9" s="312"/>
      <c r="F9" s="322"/>
      <c r="G9" s="312"/>
      <c r="H9" s="322"/>
      <c r="I9" s="312"/>
      <c r="J9" s="312"/>
      <c r="K9" s="323"/>
    </row>
    <row r="10" spans="1:14" ht="15" customHeight="1" x14ac:dyDescent="0.3">
      <c r="B10" s="161"/>
      <c r="C10" s="96" t="s">
        <v>460</v>
      </c>
      <c r="D10" s="85">
        <v>3</v>
      </c>
      <c r="E10" s="312"/>
      <c r="F10" s="322"/>
      <c r="G10" s="312"/>
      <c r="H10" s="322"/>
      <c r="I10" s="312"/>
      <c r="J10" s="312"/>
      <c r="K10" s="323"/>
    </row>
    <row r="11" spans="1:14" ht="15" customHeight="1" x14ac:dyDescent="0.3">
      <c r="B11" s="161"/>
      <c r="C11" s="96" t="s">
        <v>461</v>
      </c>
      <c r="D11" s="85">
        <v>4</v>
      </c>
      <c r="E11" s="312"/>
      <c r="F11" s="322"/>
      <c r="G11" s="312"/>
      <c r="H11" s="322"/>
      <c r="I11" s="312"/>
      <c r="J11" s="312"/>
      <c r="K11" s="323"/>
    </row>
    <row r="12" spans="1:14" ht="15" customHeight="1" x14ac:dyDescent="0.3">
      <c r="B12" s="161"/>
      <c r="C12" s="96" t="s">
        <v>462</v>
      </c>
      <c r="D12" s="85">
        <v>5</v>
      </c>
      <c r="E12" s="312"/>
      <c r="F12" s="322"/>
      <c r="G12" s="312"/>
      <c r="H12" s="322"/>
      <c r="I12" s="312"/>
      <c r="J12" s="312"/>
      <c r="K12" s="323"/>
    </row>
    <row r="13" spans="1:14" ht="15" customHeight="1" x14ac:dyDescent="0.3">
      <c r="B13" s="161"/>
      <c r="C13" s="96" t="s">
        <v>463</v>
      </c>
      <c r="D13" s="85">
        <v>6</v>
      </c>
      <c r="E13" s="312"/>
      <c r="F13" s="322"/>
      <c r="G13" s="312"/>
      <c r="H13" s="322"/>
      <c r="I13" s="312"/>
      <c r="J13" s="312"/>
      <c r="K13" s="323"/>
    </row>
    <row r="14" spans="1:14" ht="15" customHeight="1" x14ac:dyDescent="0.3">
      <c r="B14" s="161"/>
      <c r="C14" s="96" t="s">
        <v>464</v>
      </c>
      <c r="D14" s="85">
        <v>7</v>
      </c>
      <c r="E14" s="312"/>
      <c r="F14" s="322"/>
      <c r="G14" s="312"/>
      <c r="H14" s="322"/>
      <c r="I14" s="312"/>
      <c r="J14" s="312"/>
      <c r="K14" s="323"/>
    </row>
    <row r="15" spans="1:14" ht="15" customHeight="1" x14ac:dyDescent="0.3">
      <c r="B15" s="161"/>
      <c r="C15" s="96" t="s">
        <v>465</v>
      </c>
      <c r="D15" s="85">
        <v>8</v>
      </c>
      <c r="E15" s="312"/>
      <c r="F15" s="322"/>
      <c r="G15" s="312"/>
      <c r="H15" s="322"/>
      <c r="I15" s="312"/>
      <c r="J15" s="312"/>
      <c r="K15" s="323"/>
    </row>
    <row r="16" spans="1:14" ht="15" customHeight="1" x14ac:dyDescent="0.3">
      <c r="B16" s="573" t="s">
        <v>1104</v>
      </c>
      <c r="C16" s="670"/>
      <c r="D16" s="124" t="s">
        <v>411</v>
      </c>
      <c r="E16" s="312"/>
      <c r="F16" s="322"/>
      <c r="G16" s="312"/>
      <c r="H16" s="322"/>
      <c r="I16" s="312"/>
      <c r="J16" s="312"/>
      <c r="K16" s="323"/>
    </row>
    <row r="18" spans="2:21" x14ac:dyDescent="0.3">
      <c r="B18" s="77"/>
    </row>
    <row r="27" spans="2:21" ht="23.4" x14ac:dyDescent="0.45">
      <c r="P27" s="18"/>
      <c r="Q27" s="22"/>
      <c r="R27" s="22"/>
      <c r="S27" s="22"/>
      <c r="T27" s="22"/>
      <c r="U27" s="22"/>
    </row>
    <row r="28" spans="2:21" x14ac:dyDescent="0.3">
      <c r="P28" s="19"/>
    </row>
  </sheetData>
  <mergeCells count="4">
    <mergeCell ref="B2:K2"/>
    <mergeCell ref="C4:D4"/>
    <mergeCell ref="E4:K4"/>
    <mergeCell ref="B16:C16"/>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1E3DD-F09B-49B7-A436-A9DE0DECF77E}">
  <sheetPr codeName="Sheet92">
    <tabColor theme="0" tint="-4.9989318521683403E-2"/>
  </sheetPr>
  <dimension ref="A1:L140"/>
  <sheetViews>
    <sheetView showGridLines="0" showRowColHeaders="0" zoomScaleNormal="100" workbookViewId="0">
      <pane xSplit="5" ySplit="5" topLeftCell="F6"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11" customWidth="1"/>
    <col min="3" max="3" width="11.109375" customWidth="1"/>
    <col min="4" max="4" width="75.6640625" customWidth="1"/>
    <col min="5" max="5" width="6.5546875" customWidth="1"/>
    <col min="6" max="6" width="18.44140625" customWidth="1"/>
    <col min="7" max="10" width="18.5546875" customWidth="1"/>
  </cols>
  <sheetData>
    <row r="1" spans="1:10" ht="10.199999999999999" customHeight="1" x14ac:dyDescent="0.3">
      <c r="A1" s="1"/>
    </row>
    <row r="2" spans="1:10" ht="27.9" customHeight="1" x14ac:dyDescent="0.3">
      <c r="A2" s="1"/>
      <c r="B2" s="544" t="s">
        <v>907</v>
      </c>
      <c r="C2" s="544"/>
      <c r="D2" s="544"/>
      <c r="E2" s="544"/>
      <c r="F2" s="544"/>
      <c r="G2" s="544"/>
      <c r="H2" s="544"/>
      <c r="I2" s="544"/>
      <c r="J2" s="544"/>
    </row>
    <row r="3" spans="1:10" ht="14.4" customHeight="1" x14ac:dyDescent="0.3">
      <c r="A3" s="1"/>
      <c r="B3" s="545" t="s">
        <v>1991</v>
      </c>
      <c r="C3" s="545"/>
      <c r="D3" s="545"/>
      <c r="E3" s="545"/>
      <c r="F3" s="545"/>
    </row>
    <row r="4" spans="1:10" x14ac:dyDescent="0.3">
      <c r="A4" s="1"/>
      <c r="B4" s="115"/>
      <c r="C4" s="116"/>
      <c r="D4" s="116"/>
      <c r="E4" s="116"/>
      <c r="F4" s="86" t="s">
        <v>213</v>
      </c>
      <c r="G4" s="86" t="s">
        <v>233</v>
      </c>
      <c r="H4" s="86" t="s">
        <v>234</v>
      </c>
      <c r="I4" s="86" t="s">
        <v>235</v>
      </c>
      <c r="J4" s="86" t="s">
        <v>236</v>
      </c>
    </row>
    <row r="5" spans="1:10" x14ac:dyDescent="0.3">
      <c r="A5" s="1"/>
      <c r="B5" s="117"/>
      <c r="C5" s="107"/>
      <c r="D5" s="108"/>
      <c r="E5" s="85" t="s">
        <v>124</v>
      </c>
      <c r="F5" s="85" t="s">
        <v>210</v>
      </c>
      <c r="G5" s="85" t="s">
        <v>211</v>
      </c>
      <c r="H5" s="85" t="s">
        <v>212</v>
      </c>
      <c r="I5" s="85" t="s">
        <v>231</v>
      </c>
      <c r="J5" s="85" t="s">
        <v>232</v>
      </c>
    </row>
    <row r="6" spans="1:10" ht="14.4" customHeight="1" x14ac:dyDescent="0.3">
      <c r="A6" s="1"/>
      <c r="B6" s="104" t="s">
        <v>237</v>
      </c>
      <c r="C6" s="99"/>
      <c r="D6" s="99"/>
      <c r="E6" s="102"/>
      <c r="F6" s="102"/>
      <c r="G6" s="102"/>
      <c r="H6" s="102"/>
      <c r="I6" s="102"/>
      <c r="J6" s="103"/>
    </row>
    <row r="7" spans="1:10" ht="14.4" customHeight="1" x14ac:dyDescent="0.3">
      <c r="A7" s="1"/>
      <c r="B7" s="100"/>
      <c r="C7" s="105" t="s">
        <v>238</v>
      </c>
      <c r="D7" s="96"/>
      <c r="E7" s="85">
        <v>1</v>
      </c>
      <c r="F7" s="274">
        <v>203424118.0485</v>
      </c>
      <c r="G7" s="274">
        <v>193670781.75999999</v>
      </c>
      <c r="H7" s="274">
        <v>181981768.31</v>
      </c>
      <c r="I7" s="274">
        <v>181874459.88999999</v>
      </c>
      <c r="J7" s="274"/>
    </row>
    <row r="8" spans="1:10" ht="14.4" customHeight="1" x14ac:dyDescent="0.3">
      <c r="A8" s="1"/>
      <c r="B8" s="100"/>
      <c r="C8" s="105" t="s">
        <v>239</v>
      </c>
      <c r="D8" s="96"/>
      <c r="E8" s="85">
        <v>2</v>
      </c>
      <c r="F8" s="274">
        <v>231572118.0485</v>
      </c>
      <c r="G8" s="274">
        <v>221818781.75999999</v>
      </c>
      <c r="H8" s="274">
        <v>210129768.31</v>
      </c>
      <c r="I8" s="274">
        <v>210022459.88999999</v>
      </c>
      <c r="J8" s="274"/>
    </row>
    <row r="9" spans="1:10" ht="14.4" customHeight="1" x14ac:dyDescent="0.3">
      <c r="A9" s="1"/>
      <c r="B9" s="100"/>
      <c r="C9" s="105" t="s">
        <v>240</v>
      </c>
      <c r="D9" s="96"/>
      <c r="E9" s="85">
        <v>3</v>
      </c>
      <c r="F9" s="274">
        <v>266572118.0485</v>
      </c>
      <c r="G9" s="274">
        <v>257019203.13</v>
      </c>
      <c r="H9" s="274">
        <v>245129768.31</v>
      </c>
      <c r="I9" s="274">
        <v>245237646.19999999</v>
      </c>
      <c r="J9" s="274"/>
    </row>
    <row r="10" spans="1:10" ht="14.4" customHeight="1" x14ac:dyDescent="0.3">
      <c r="A10" s="1"/>
      <c r="B10" s="104" t="s">
        <v>241</v>
      </c>
      <c r="C10" s="99"/>
      <c r="D10" s="99"/>
      <c r="E10" s="102"/>
      <c r="F10" s="275"/>
      <c r="G10" s="275"/>
      <c r="H10" s="275"/>
      <c r="I10" s="275"/>
      <c r="J10" s="276"/>
    </row>
    <row r="11" spans="1:10" ht="14.4" customHeight="1" x14ac:dyDescent="0.3">
      <c r="A11" s="1"/>
      <c r="B11" s="100"/>
      <c r="C11" s="105" t="s">
        <v>341</v>
      </c>
      <c r="D11" s="96"/>
      <c r="E11" s="85">
        <v>4</v>
      </c>
      <c r="F11" s="274">
        <v>1437572496.3728001</v>
      </c>
      <c r="G11" s="274">
        <v>1328949716.8762</v>
      </c>
      <c r="H11" s="274">
        <v>1309796108.0697</v>
      </c>
      <c r="I11" s="274">
        <v>1238620233.0539</v>
      </c>
      <c r="J11" s="274"/>
    </row>
    <row r="12" spans="1:10" ht="14.4" customHeight="1" x14ac:dyDescent="0.3">
      <c r="A12" s="1"/>
      <c r="B12" s="100"/>
      <c r="C12" s="105" t="s">
        <v>1788</v>
      </c>
      <c r="D12" s="105"/>
      <c r="E12" s="106" t="s">
        <v>1097</v>
      </c>
      <c r="F12" s="274">
        <v>1437572496.3728001</v>
      </c>
      <c r="G12" s="274">
        <v>1328949716.8762</v>
      </c>
      <c r="H12" s="274">
        <v>1309796108.0697</v>
      </c>
      <c r="I12" s="274">
        <v>1238620233.0539</v>
      </c>
      <c r="J12" s="274"/>
    </row>
    <row r="13" spans="1:10" ht="14.4" customHeight="1" x14ac:dyDescent="0.3">
      <c r="A13" s="1"/>
      <c r="B13" s="104" t="s">
        <v>242</v>
      </c>
      <c r="C13" s="99"/>
      <c r="D13" s="99"/>
      <c r="E13" s="102"/>
      <c r="F13" s="275"/>
      <c r="G13" s="275"/>
      <c r="H13" s="275"/>
      <c r="I13" s="275"/>
      <c r="J13" s="276"/>
    </row>
    <row r="14" spans="1:10" ht="14.4" customHeight="1" x14ac:dyDescent="0.3">
      <c r="A14" s="1"/>
      <c r="B14" s="100"/>
      <c r="C14" s="105" t="s">
        <v>1787</v>
      </c>
      <c r="D14" s="96"/>
      <c r="E14" s="85">
        <v>5</v>
      </c>
      <c r="F14" s="277">
        <v>0.14149999999999999</v>
      </c>
      <c r="G14" s="277">
        <v>0.1457</v>
      </c>
      <c r="H14" s="277">
        <v>0.1389</v>
      </c>
      <c r="I14" s="277">
        <v>0.14680000000000001</v>
      </c>
      <c r="J14" s="277"/>
    </row>
    <row r="15" spans="1:10" ht="14.4" customHeight="1" x14ac:dyDescent="0.3">
      <c r="A15" s="1"/>
      <c r="B15" s="100"/>
      <c r="C15" s="105" t="s">
        <v>1610</v>
      </c>
      <c r="D15" s="96"/>
      <c r="E15" s="85" t="s">
        <v>1964</v>
      </c>
      <c r="F15" s="95"/>
      <c r="G15" s="95"/>
      <c r="H15" s="95"/>
      <c r="I15" s="95"/>
      <c r="J15" s="95"/>
    </row>
    <row r="16" spans="1:10" ht="14.4" customHeight="1" x14ac:dyDescent="0.3">
      <c r="A16" s="1"/>
      <c r="B16" s="100"/>
      <c r="C16" s="105" t="s">
        <v>1792</v>
      </c>
      <c r="D16" s="96"/>
      <c r="E16" s="85" t="s">
        <v>1789</v>
      </c>
      <c r="F16" s="277">
        <v>0.14149999999999999</v>
      </c>
      <c r="G16" s="277">
        <v>0.1457</v>
      </c>
      <c r="H16" s="277">
        <v>0.1389</v>
      </c>
      <c r="I16" s="277">
        <v>0.14680000000000001</v>
      </c>
      <c r="J16" s="277"/>
    </row>
    <row r="17" spans="1:10" ht="14.4" customHeight="1" x14ac:dyDescent="0.3">
      <c r="A17" s="1"/>
      <c r="B17" s="100"/>
      <c r="C17" s="105" t="s">
        <v>243</v>
      </c>
      <c r="D17" s="96"/>
      <c r="E17" s="85">
        <v>6</v>
      </c>
      <c r="F17" s="277">
        <v>0.16109999999999999</v>
      </c>
      <c r="G17" s="277">
        <v>0.16689999999999999</v>
      </c>
      <c r="H17" s="277">
        <v>0.16039999999999999</v>
      </c>
      <c r="I17" s="277">
        <v>0.1696</v>
      </c>
      <c r="J17" s="277"/>
    </row>
    <row r="18" spans="1:10" ht="14.4" customHeight="1" x14ac:dyDescent="0.3">
      <c r="A18" s="1"/>
      <c r="B18" s="100"/>
      <c r="C18" s="105" t="s">
        <v>1610</v>
      </c>
      <c r="D18" s="96"/>
      <c r="E18" s="85" t="s">
        <v>1953</v>
      </c>
      <c r="F18" s="95"/>
      <c r="G18" s="95"/>
      <c r="H18" s="95"/>
      <c r="I18" s="95"/>
      <c r="J18" s="95"/>
    </row>
    <row r="19" spans="1:10" ht="14.4" customHeight="1" x14ac:dyDescent="0.3">
      <c r="A19" s="1"/>
      <c r="B19" s="100"/>
      <c r="C19" s="105" t="s">
        <v>1793</v>
      </c>
      <c r="D19" s="96"/>
      <c r="E19" s="85" t="s">
        <v>1790</v>
      </c>
      <c r="F19" s="277">
        <v>0.16109999999999999</v>
      </c>
      <c r="G19" s="277">
        <v>0.16689999999999999</v>
      </c>
      <c r="H19" s="277">
        <v>0.16039999999999999</v>
      </c>
      <c r="I19" s="277">
        <v>0.1696</v>
      </c>
      <c r="J19" s="277"/>
    </row>
    <row r="20" spans="1:10" ht="14.4" customHeight="1" x14ac:dyDescent="0.3">
      <c r="A20" s="1"/>
      <c r="B20" s="100"/>
      <c r="C20" s="105" t="s">
        <v>244</v>
      </c>
      <c r="D20" s="96"/>
      <c r="E20" s="85">
        <v>7</v>
      </c>
      <c r="F20" s="277">
        <v>0.18540000000000001</v>
      </c>
      <c r="G20" s="277">
        <v>0.19339999999999999</v>
      </c>
      <c r="H20" s="277">
        <v>0.18720000000000001</v>
      </c>
      <c r="I20" s="277">
        <v>0.19800000000000001</v>
      </c>
      <c r="J20" s="277"/>
    </row>
    <row r="21" spans="1:10" ht="14.4" customHeight="1" x14ac:dyDescent="0.3">
      <c r="A21" s="1"/>
      <c r="B21" s="100"/>
      <c r="C21" s="105" t="s">
        <v>1610</v>
      </c>
      <c r="D21" s="96"/>
      <c r="E21" s="85" t="s">
        <v>1965</v>
      </c>
      <c r="F21" s="95"/>
      <c r="G21" s="95"/>
      <c r="H21" s="95"/>
      <c r="I21" s="95"/>
      <c r="J21" s="95"/>
    </row>
    <row r="22" spans="1:10" ht="14.4" customHeight="1" x14ac:dyDescent="0.3">
      <c r="A22" s="1"/>
      <c r="B22" s="100"/>
      <c r="C22" s="105" t="s">
        <v>1794</v>
      </c>
      <c r="D22" s="105"/>
      <c r="E22" s="106" t="s">
        <v>1791</v>
      </c>
      <c r="F22" s="277">
        <v>0.18540000000000001</v>
      </c>
      <c r="G22" s="277">
        <v>0.19339999999999999</v>
      </c>
      <c r="H22" s="277">
        <v>0.18720000000000001</v>
      </c>
      <c r="I22" s="277">
        <v>0.19800000000000001</v>
      </c>
      <c r="J22" s="277"/>
    </row>
    <row r="23" spans="1:10" ht="14.4" customHeight="1" x14ac:dyDescent="0.3">
      <c r="A23" s="1"/>
      <c r="B23" s="104" t="s">
        <v>1709</v>
      </c>
      <c r="C23" s="99"/>
      <c r="D23" s="99"/>
      <c r="E23" s="102"/>
      <c r="F23" s="275"/>
      <c r="G23" s="275"/>
      <c r="H23" s="275"/>
      <c r="I23" s="275"/>
      <c r="J23" s="276"/>
    </row>
    <row r="24" spans="1:10" ht="14.4" customHeight="1" x14ac:dyDescent="0.3">
      <c r="A24" s="1"/>
      <c r="B24" s="100"/>
      <c r="C24" s="547" t="s">
        <v>1710</v>
      </c>
      <c r="D24" s="536"/>
      <c r="E24" s="85" t="s">
        <v>1019</v>
      </c>
      <c r="F24" s="277">
        <v>2.75E-2</v>
      </c>
      <c r="G24" s="277">
        <v>2.75E-2</v>
      </c>
      <c r="H24" s="277">
        <v>2.75E-2</v>
      </c>
      <c r="I24" s="277">
        <v>2.75E-2</v>
      </c>
      <c r="J24" s="277"/>
    </row>
    <row r="25" spans="1:10" ht="14.4" customHeight="1" x14ac:dyDescent="0.3">
      <c r="A25" s="1"/>
      <c r="B25" s="100"/>
      <c r="C25" s="112"/>
      <c r="D25" s="96" t="s">
        <v>1798</v>
      </c>
      <c r="E25" s="85" t="s">
        <v>1795</v>
      </c>
      <c r="F25" s="277">
        <v>1.55E-2</v>
      </c>
      <c r="G25" s="277">
        <v>1.55E-2</v>
      </c>
      <c r="H25" s="277">
        <v>1.55E-2</v>
      </c>
      <c r="I25" s="277">
        <v>1.55E-2</v>
      </c>
      <c r="J25" s="277"/>
    </row>
    <row r="26" spans="1:10" ht="14.4" customHeight="1" x14ac:dyDescent="0.3">
      <c r="A26" s="1"/>
      <c r="B26" s="100"/>
      <c r="C26" s="111"/>
      <c r="D26" s="96" t="s">
        <v>1799</v>
      </c>
      <c r="E26" s="85" t="s">
        <v>1796</v>
      </c>
      <c r="F26" s="277">
        <v>2.06E-2</v>
      </c>
      <c r="G26" s="277">
        <v>2.06E-2</v>
      </c>
      <c r="H26" s="277">
        <v>2.06E-2</v>
      </c>
      <c r="I26" s="277">
        <v>2.06E-2</v>
      </c>
      <c r="J26" s="277"/>
    </row>
    <row r="27" spans="1:10" ht="14.4" customHeight="1" x14ac:dyDescent="0.3">
      <c r="A27" s="1"/>
      <c r="B27" s="100"/>
      <c r="C27" s="105" t="s">
        <v>245</v>
      </c>
      <c r="D27" s="96"/>
      <c r="E27" s="85" t="s">
        <v>1797</v>
      </c>
      <c r="F27" s="277">
        <v>0.1075</v>
      </c>
      <c r="G27" s="277">
        <v>0.1075</v>
      </c>
      <c r="H27" s="277">
        <v>0.1075</v>
      </c>
      <c r="I27" s="277">
        <v>0.1075</v>
      </c>
      <c r="J27" s="277"/>
    </row>
    <row r="28" spans="1:10" ht="14.4" customHeight="1" x14ac:dyDescent="0.3">
      <c r="A28" s="1"/>
      <c r="B28" s="104" t="s">
        <v>246</v>
      </c>
      <c r="C28" s="99"/>
      <c r="D28" s="99"/>
      <c r="E28" s="102"/>
      <c r="F28" s="275"/>
      <c r="G28" s="275"/>
      <c r="H28" s="275"/>
      <c r="I28" s="275"/>
      <c r="J28" s="276"/>
    </row>
    <row r="29" spans="1:10" ht="14.4" customHeight="1" x14ac:dyDescent="0.3">
      <c r="A29" s="1"/>
      <c r="B29" s="100"/>
      <c r="C29" s="105" t="s">
        <v>247</v>
      </c>
      <c r="D29" s="96"/>
      <c r="E29" s="85">
        <v>8</v>
      </c>
      <c r="F29" s="277">
        <v>2.5000000000000001E-2</v>
      </c>
      <c r="G29" s="277">
        <v>2.5000000000000001E-2</v>
      </c>
      <c r="H29" s="277">
        <v>2.5000000000000001E-2</v>
      </c>
      <c r="I29" s="277">
        <v>2.5000000000000001E-2</v>
      </c>
      <c r="J29" s="277"/>
    </row>
    <row r="30" spans="1:10" ht="14.4" customHeight="1" x14ac:dyDescent="0.3">
      <c r="A30" s="1"/>
      <c r="B30" s="100"/>
      <c r="C30" s="548" t="s">
        <v>248</v>
      </c>
      <c r="D30" s="536"/>
      <c r="E30" s="85" t="s">
        <v>1016</v>
      </c>
      <c r="F30" s="277"/>
      <c r="G30" s="277"/>
      <c r="H30" s="277"/>
      <c r="I30" s="277"/>
      <c r="J30" s="277"/>
    </row>
    <row r="31" spans="1:10" ht="14.4" customHeight="1" x14ac:dyDescent="0.3">
      <c r="A31" s="1"/>
      <c r="B31" s="100"/>
      <c r="C31" s="105" t="s">
        <v>249</v>
      </c>
      <c r="D31" s="96"/>
      <c r="E31" s="85">
        <v>9</v>
      </c>
      <c r="F31" s="277">
        <v>1.4800000000000001E-2</v>
      </c>
      <c r="G31" s="277">
        <v>1.49E-2</v>
      </c>
      <c r="H31" s="277">
        <v>1.4800000000000001E-2</v>
      </c>
      <c r="I31" s="277">
        <v>1.49E-2</v>
      </c>
      <c r="J31" s="277"/>
    </row>
    <row r="32" spans="1:10" ht="14.4" customHeight="1" x14ac:dyDescent="0.3">
      <c r="A32" s="1"/>
      <c r="B32" s="100"/>
      <c r="C32" s="105" t="s">
        <v>250</v>
      </c>
      <c r="D32" s="96"/>
      <c r="E32" s="85" t="s">
        <v>1020</v>
      </c>
      <c r="F32" s="277"/>
      <c r="G32" s="277"/>
      <c r="H32" s="277"/>
      <c r="I32" s="277"/>
      <c r="J32" s="277"/>
    </row>
    <row r="33" spans="1:10" ht="14.4" customHeight="1" x14ac:dyDescent="0.3">
      <c r="A33" s="1"/>
      <c r="B33" s="100"/>
      <c r="C33" s="105" t="s">
        <v>251</v>
      </c>
      <c r="D33" s="96"/>
      <c r="E33" s="85">
        <v>10</v>
      </c>
      <c r="F33" s="277"/>
      <c r="G33" s="277"/>
      <c r="H33" s="277"/>
      <c r="I33" s="277"/>
      <c r="J33" s="277"/>
    </row>
    <row r="34" spans="1:10" ht="14.4" customHeight="1" x14ac:dyDescent="0.3">
      <c r="A34" s="1"/>
      <c r="B34" s="100"/>
      <c r="C34" s="105" t="s">
        <v>252</v>
      </c>
      <c r="D34" s="96"/>
      <c r="E34" s="85" t="s">
        <v>1021</v>
      </c>
      <c r="F34" s="277">
        <v>5.0000000000000001E-3</v>
      </c>
      <c r="G34" s="277">
        <v>5.0000000000000001E-3</v>
      </c>
      <c r="H34" s="277">
        <v>5.0000000000000001E-3</v>
      </c>
      <c r="I34" s="277">
        <v>5.0000000000000001E-3</v>
      </c>
      <c r="J34" s="277"/>
    </row>
    <row r="35" spans="1:10" ht="14.4" customHeight="1" x14ac:dyDescent="0.3">
      <c r="A35" s="1"/>
      <c r="B35" s="100"/>
      <c r="C35" s="105" t="s">
        <v>253</v>
      </c>
      <c r="D35" s="96"/>
      <c r="E35" s="85">
        <v>11</v>
      </c>
      <c r="F35" s="277">
        <v>4.48E-2</v>
      </c>
      <c r="G35" s="277">
        <v>4.4900000000000002E-2</v>
      </c>
      <c r="H35" s="277">
        <v>4.48E-2</v>
      </c>
      <c r="I35" s="277">
        <v>4.4900000000000002E-2</v>
      </c>
      <c r="J35" s="277"/>
    </row>
    <row r="36" spans="1:10" ht="14.4" customHeight="1" x14ac:dyDescent="0.3">
      <c r="A36" s="1"/>
      <c r="B36" s="100"/>
      <c r="C36" s="105" t="s">
        <v>254</v>
      </c>
      <c r="D36" s="96"/>
      <c r="E36" s="85" t="s">
        <v>1022</v>
      </c>
      <c r="F36" s="277">
        <v>0.15229999999999999</v>
      </c>
      <c r="G36" s="277">
        <v>0.15240000000000001</v>
      </c>
      <c r="H36" s="277">
        <v>0.15229999999999999</v>
      </c>
      <c r="I36" s="277">
        <v>0.15240000000000001</v>
      </c>
      <c r="J36" s="277"/>
    </row>
    <row r="37" spans="1:10" ht="14.4" customHeight="1" x14ac:dyDescent="0.3">
      <c r="A37" s="1"/>
      <c r="B37" s="100"/>
      <c r="C37" s="105" t="s">
        <v>255</v>
      </c>
      <c r="D37" s="96"/>
      <c r="E37" s="85">
        <v>12</v>
      </c>
      <c r="F37" s="277">
        <v>7.7899999999999997E-2</v>
      </c>
      <c r="G37" s="277">
        <v>8.5199999999999998E-2</v>
      </c>
      <c r="H37" s="277">
        <v>7.8399999999999997E-2</v>
      </c>
      <c r="I37" s="277">
        <v>8.6300000000000002E-2</v>
      </c>
      <c r="J37" s="277"/>
    </row>
    <row r="38" spans="1:10" ht="14.4" customHeight="1" x14ac:dyDescent="0.3">
      <c r="A38" s="1"/>
      <c r="B38" s="104" t="s">
        <v>256</v>
      </c>
      <c r="C38" s="99"/>
      <c r="D38" s="99"/>
      <c r="E38" s="102"/>
      <c r="F38" s="275"/>
      <c r="G38" s="275"/>
      <c r="H38" s="275"/>
      <c r="I38" s="275"/>
      <c r="J38" s="276"/>
    </row>
    <row r="39" spans="1:10" ht="14.4" customHeight="1" x14ac:dyDescent="0.3">
      <c r="A39" s="1"/>
      <c r="B39" s="100"/>
      <c r="C39" s="549" t="s">
        <v>1719</v>
      </c>
      <c r="D39" s="550"/>
      <c r="E39" s="85">
        <v>13</v>
      </c>
      <c r="F39" s="274">
        <v>2933178732.3099999</v>
      </c>
      <c r="G39" s="274">
        <v>2743808390.3699999</v>
      </c>
      <c r="H39" s="274">
        <v>2562595799.8899999</v>
      </c>
      <c r="I39" s="274">
        <v>2646738013.98</v>
      </c>
      <c r="J39" s="274"/>
    </row>
    <row r="40" spans="1:10" ht="14.4" customHeight="1" x14ac:dyDescent="0.3">
      <c r="A40" s="1"/>
      <c r="B40" s="100"/>
      <c r="C40" s="549" t="s">
        <v>1800</v>
      </c>
      <c r="D40" s="550"/>
      <c r="E40" s="85">
        <v>14</v>
      </c>
      <c r="F40" s="277">
        <v>7.8899999999999998E-2</v>
      </c>
      <c r="G40" s="277">
        <v>8.0799999999999997E-2</v>
      </c>
      <c r="H40" s="277">
        <v>8.2000000000000003E-2</v>
      </c>
      <c r="I40" s="277">
        <v>7.9399999999999998E-2</v>
      </c>
      <c r="J40" s="277"/>
    </row>
    <row r="41" spans="1:10" ht="14.4" customHeight="1" x14ac:dyDescent="0.3">
      <c r="B41" s="104" t="s">
        <v>1802</v>
      </c>
      <c r="C41" s="99"/>
      <c r="D41" s="99"/>
      <c r="E41" s="102"/>
      <c r="F41" s="275"/>
      <c r="G41" s="275"/>
      <c r="H41" s="275"/>
      <c r="I41" s="275"/>
      <c r="J41" s="276"/>
    </row>
    <row r="42" spans="1:10" s="3" customFormat="1" ht="14.4" customHeight="1" x14ac:dyDescent="0.3">
      <c r="B42" s="100"/>
      <c r="C42" s="113" t="s">
        <v>1712</v>
      </c>
      <c r="D42" s="96"/>
      <c r="E42" s="85" t="s">
        <v>1023</v>
      </c>
      <c r="F42" s="277"/>
      <c r="G42" s="277"/>
      <c r="H42" s="277"/>
      <c r="I42" s="277"/>
      <c r="J42" s="277"/>
    </row>
    <row r="43" spans="1:10" s="3" customFormat="1" ht="14.4" customHeight="1" x14ac:dyDescent="0.3">
      <c r="B43" s="100"/>
      <c r="C43" s="111"/>
      <c r="D43" s="96" t="s">
        <v>1798</v>
      </c>
      <c r="E43" s="85" t="s">
        <v>1024</v>
      </c>
      <c r="F43" s="277"/>
      <c r="G43" s="277"/>
      <c r="H43" s="277"/>
      <c r="I43" s="277"/>
      <c r="J43" s="277"/>
    </row>
    <row r="44" spans="1:10" s="3" customFormat="1" ht="14.4" customHeight="1" x14ac:dyDescent="0.3">
      <c r="B44" s="100"/>
      <c r="C44" s="105" t="s">
        <v>257</v>
      </c>
      <c r="D44" s="96"/>
      <c r="E44" s="85" t="s">
        <v>1025</v>
      </c>
      <c r="F44" s="277">
        <v>0.03</v>
      </c>
      <c r="G44" s="277">
        <v>0.03</v>
      </c>
      <c r="H44" s="277">
        <v>0.03</v>
      </c>
      <c r="I44" s="277">
        <v>0.03</v>
      </c>
      <c r="J44" s="277"/>
    </row>
    <row r="45" spans="1:10" ht="14.4" customHeight="1" x14ac:dyDescent="0.3">
      <c r="B45" s="104" t="s">
        <v>1801</v>
      </c>
      <c r="C45" s="99"/>
      <c r="D45" s="99"/>
      <c r="E45" s="102"/>
      <c r="F45" s="275"/>
      <c r="G45" s="275"/>
      <c r="H45" s="275"/>
      <c r="I45" s="275"/>
      <c r="J45" s="276"/>
    </row>
    <row r="46" spans="1:10" s="3" customFormat="1" ht="14.4" customHeight="1" x14ac:dyDescent="0.3">
      <c r="B46" s="100"/>
      <c r="C46" s="105" t="s">
        <v>1713</v>
      </c>
      <c r="D46" s="96"/>
      <c r="E46" s="85" t="s">
        <v>1026</v>
      </c>
      <c r="F46" s="277">
        <v>0</v>
      </c>
      <c r="G46" s="277">
        <v>0</v>
      </c>
      <c r="H46" s="277">
        <v>0</v>
      </c>
      <c r="I46" s="277">
        <v>0</v>
      </c>
      <c r="J46" s="277"/>
    </row>
    <row r="47" spans="1:10" s="3" customFormat="1" ht="14.4" customHeight="1" x14ac:dyDescent="0.3">
      <c r="B47" s="100"/>
      <c r="C47" s="105" t="s">
        <v>1737</v>
      </c>
      <c r="D47" s="96"/>
      <c r="E47" s="85" t="s">
        <v>1027</v>
      </c>
      <c r="F47" s="278">
        <v>0.03</v>
      </c>
      <c r="G47" s="278">
        <v>0.03</v>
      </c>
      <c r="H47" s="278">
        <v>0.03</v>
      </c>
      <c r="I47" s="278">
        <v>0.03</v>
      </c>
      <c r="J47" s="278"/>
    </row>
    <row r="48" spans="1:10" ht="14.4" customHeight="1" x14ac:dyDescent="0.3">
      <c r="A48" s="1"/>
      <c r="B48" s="104" t="s">
        <v>258</v>
      </c>
      <c r="C48" s="99"/>
      <c r="D48" s="99"/>
      <c r="E48" s="102"/>
      <c r="F48" s="275"/>
      <c r="G48" s="275"/>
      <c r="H48" s="275"/>
      <c r="I48" s="275"/>
      <c r="J48" s="276"/>
    </row>
    <row r="49" spans="1:10" ht="14.4" customHeight="1" x14ac:dyDescent="0.3">
      <c r="A49" s="1"/>
      <c r="B49" s="100"/>
      <c r="C49" s="549" t="s">
        <v>259</v>
      </c>
      <c r="D49" s="550"/>
      <c r="E49" s="85">
        <v>15</v>
      </c>
      <c r="F49" s="274">
        <v>410177538.63990003</v>
      </c>
      <c r="G49" s="274">
        <v>391754295.99159998</v>
      </c>
      <c r="H49" s="274">
        <v>385460555.18309999</v>
      </c>
      <c r="I49" s="274">
        <v>386367696.31110001</v>
      </c>
      <c r="J49" s="274">
        <v>381622628.24800003</v>
      </c>
    </row>
    <row r="50" spans="1:10" ht="14.4" customHeight="1" x14ac:dyDescent="0.3">
      <c r="A50" s="1"/>
      <c r="B50" s="100"/>
      <c r="C50" s="549" t="s">
        <v>260</v>
      </c>
      <c r="D50" s="550"/>
      <c r="E50" s="85" t="s">
        <v>1028</v>
      </c>
      <c r="F50" s="274">
        <v>223648418.3177</v>
      </c>
      <c r="G50" s="274">
        <v>211488276.3944</v>
      </c>
      <c r="H50" s="274">
        <v>208527308.1539</v>
      </c>
      <c r="I50" s="274">
        <v>200915336.61750001</v>
      </c>
      <c r="J50" s="274">
        <v>190018014.0072</v>
      </c>
    </row>
    <row r="51" spans="1:10" ht="14.4" customHeight="1" x14ac:dyDescent="0.3">
      <c r="A51" s="1"/>
      <c r="B51" s="100"/>
      <c r="C51" s="549" t="s">
        <v>261</v>
      </c>
      <c r="D51" s="550"/>
      <c r="E51" s="85" t="s">
        <v>1029</v>
      </c>
      <c r="F51" s="274">
        <v>19022786.403499998</v>
      </c>
      <c r="G51" s="274">
        <v>19661167.679699998</v>
      </c>
      <c r="H51" s="274">
        <v>19706543.123399999</v>
      </c>
      <c r="I51" s="274">
        <v>19432890.947099999</v>
      </c>
      <c r="J51" s="274">
        <v>19306917.180399999</v>
      </c>
    </row>
    <row r="52" spans="1:10" ht="14.4" customHeight="1" x14ac:dyDescent="0.3">
      <c r="A52" s="1"/>
      <c r="B52" s="100"/>
      <c r="C52" s="549" t="s">
        <v>262</v>
      </c>
      <c r="D52" s="550"/>
      <c r="E52" s="85">
        <v>16</v>
      </c>
      <c r="F52" s="274">
        <v>204625631.91420001</v>
      </c>
      <c r="G52" s="274">
        <v>191827108.7148</v>
      </c>
      <c r="H52" s="274">
        <v>188820765.03049999</v>
      </c>
      <c r="I52" s="274">
        <v>181482445.67050001</v>
      </c>
      <c r="J52" s="274">
        <v>170711096.82679999</v>
      </c>
    </row>
    <row r="53" spans="1:10" ht="14.4" customHeight="1" x14ac:dyDescent="0.3">
      <c r="A53" s="1"/>
      <c r="B53" s="100"/>
      <c r="C53" s="549" t="s">
        <v>263</v>
      </c>
      <c r="D53" s="550"/>
      <c r="E53" s="85">
        <v>17</v>
      </c>
      <c r="F53" s="506">
        <v>2.0036</v>
      </c>
      <c r="G53" s="506">
        <v>2.0448</v>
      </c>
      <c r="H53" s="506">
        <v>2.0432000000000001</v>
      </c>
      <c r="I53" s="506">
        <v>2.1305999999999998</v>
      </c>
      <c r="J53" s="506">
        <v>2.2749000000000001</v>
      </c>
    </row>
    <row r="54" spans="1:10" ht="14.4" customHeight="1" x14ac:dyDescent="0.3">
      <c r="A54" s="1"/>
      <c r="B54" s="104" t="s">
        <v>264</v>
      </c>
      <c r="C54" s="99"/>
      <c r="D54" s="99"/>
      <c r="E54" s="102"/>
      <c r="F54" s="275"/>
      <c r="G54" s="275"/>
      <c r="H54" s="275"/>
      <c r="I54" s="275"/>
      <c r="J54" s="276"/>
    </row>
    <row r="55" spans="1:10" ht="14.4" customHeight="1" x14ac:dyDescent="0.3">
      <c r="A55" s="1"/>
      <c r="B55" s="100"/>
      <c r="C55" s="551" t="s">
        <v>265</v>
      </c>
      <c r="D55" s="552"/>
      <c r="E55" s="85">
        <v>18</v>
      </c>
      <c r="F55" s="274">
        <v>2098729751.2909999</v>
      </c>
      <c r="G55" s="274">
        <v>2000484635.7035</v>
      </c>
      <c r="H55" s="274">
        <v>1898112804.5339999</v>
      </c>
      <c r="I55" s="274">
        <v>1966399769.247</v>
      </c>
      <c r="J55" s="274"/>
    </row>
    <row r="56" spans="1:10" ht="14.4" customHeight="1" x14ac:dyDescent="0.3">
      <c r="A56" s="1"/>
      <c r="B56" s="100"/>
      <c r="C56" s="553" t="s">
        <v>266</v>
      </c>
      <c r="D56" s="554"/>
      <c r="E56" s="85">
        <v>19</v>
      </c>
      <c r="F56" s="274">
        <v>1754923569.3301001</v>
      </c>
      <c r="G56" s="274">
        <v>1666521823.9109001</v>
      </c>
      <c r="H56" s="274">
        <v>1597683569.5878</v>
      </c>
      <c r="I56" s="274">
        <v>1489412080.0443001</v>
      </c>
      <c r="J56" s="274"/>
    </row>
    <row r="57" spans="1:10" ht="14.4" customHeight="1" x14ac:dyDescent="0.3">
      <c r="A57" s="1"/>
      <c r="B57" s="101"/>
      <c r="C57" s="551" t="s">
        <v>267</v>
      </c>
      <c r="D57" s="552"/>
      <c r="E57" s="85">
        <v>20</v>
      </c>
      <c r="F57" s="506">
        <v>1.1959</v>
      </c>
      <c r="G57" s="506">
        <v>1.2003999999999999</v>
      </c>
      <c r="H57" s="506">
        <v>1.1879999999999999</v>
      </c>
      <c r="I57" s="506">
        <v>1.3203</v>
      </c>
      <c r="J57" s="277"/>
    </row>
    <row r="58" spans="1:10" x14ac:dyDescent="0.3">
      <c r="A58" s="1"/>
    </row>
    <row r="59" spans="1:10" x14ac:dyDescent="0.3">
      <c r="A59" s="1"/>
    </row>
    <row r="60" spans="1:10" ht="14.4" customHeight="1" x14ac:dyDescent="0.3">
      <c r="A60" s="1"/>
    </row>
    <row r="61" spans="1:10" x14ac:dyDescent="0.3">
      <c r="A61" s="1"/>
    </row>
    <row r="62" spans="1:10" x14ac:dyDescent="0.3">
      <c r="A62" s="1"/>
    </row>
    <row r="63" spans="1:10" x14ac:dyDescent="0.3">
      <c r="A63" s="1"/>
    </row>
    <row r="64" spans="1:10"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2" x14ac:dyDescent="0.3">
      <c r="A97" s="1"/>
    </row>
    <row r="98" spans="1:12" x14ac:dyDescent="0.3">
      <c r="A98" s="1"/>
    </row>
    <row r="99" spans="1:12" x14ac:dyDescent="0.3">
      <c r="A99" s="1"/>
    </row>
    <row r="100" spans="1:12" x14ac:dyDescent="0.3">
      <c r="A100" s="1"/>
    </row>
    <row r="101" spans="1:12" x14ac:dyDescent="0.3">
      <c r="A101" s="1"/>
    </row>
    <row r="102" spans="1:12" x14ac:dyDescent="0.3">
      <c r="A102" s="1"/>
    </row>
    <row r="103" spans="1:12" x14ac:dyDescent="0.3">
      <c r="A103" s="1"/>
    </row>
    <row r="104" spans="1:12" x14ac:dyDescent="0.3">
      <c r="A104" s="1"/>
    </row>
    <row r="105" spans="1:12" x14ac:dyDescent="0.3">
      <c r="A105" s="1"/>
    </row>
    <row r="106" spans="1:12" x14ac:dyDescent="0.3">
      <c r="A106" s="1"/>
    </row>
    <row r="107" spans="1:12" x14ac:dyDescent="0.3">
      <c r="A107" s="1"/>
    </row>
    <row r="108" spans="1:12" x14ac:dyDescent="0.3">
      <c r="A108" s="1"/>
    </row>
    <row r="109" spans="1:12" x14ac:dyDescent="0.3">
      <c r="A109" s="1"/>
    </row>
    <row r="110" spans="1:12" x14ac:dyDescent="0.3">
      <c r="A110" s="1"/>
    </row>
    <row r="111" spans="1:12" x14ac:dyDescent="0.3">
      <c r="A111" s="1"/>
      <c r="B111" s="1"/>
      <c r="C111" s="1"/>
      <c r="D111" s="1"/>
      <c r="E111" s="1"/>
      <c r="F111" s="1"/>
      <c r="G111" s="1"/>
      <c r="H111" s="1"/>
      <c r="I111" s="1"/>
      <c r="J111" s="1"/>
      <c r="K111" s="1"/>
      <c r="L111" s="1"/>
    </row>
    <row r="112" spans="1:12" x14ac:dyDescent="0.3">
      <c r="A112" s="1"/>
      <c r="B112" s="1"/>
      <c r="C112" s="1"/>
      <c r="D112" s="1"/>
      <c r="E112" s="1"/>
      <c r="F112" s="1"/>
      <c r="G112" s="1"/>
      <c r="H112" s="1"/>
      <c r="I112" s="1"/>
      <c r="J112" s="1"/>
      <c r="K112" s="1"/>
      <c r="L112" s="1"/>
    </row>
    <row r="113" spans="1:12" x14ac:dyDescent="0.3">
      <c r="A113" s="1"/>
      <c r="B113" s="1"/>
      <c r="C113" s="1"/>
      <c r="D113" s="1"/>
      <c r="E113" s="1"/>
      <c r="F113" s="1"/>
      <c r="G113" s="1"/>
      <c r="H113" s="1"/>
      <c r="I113" s="1"/>
      <c r="J113" s="1"/>
      <c r="K113" s="1"/>
      <c r="L113" s="1"/>
    </row>
    <row r="114" spans="1:12" x14ac:dyDescent="0.3">
      <c r="A114" s="1"/>
      <c r="B114" s="1"/>
      <c r="C114" s="1"/>
      <c r="D114" s="1"/>
      <c r="E114" s="1"/>
      <c r="F114" s="1"/>
      <c r="G114" s="1"/>
      <c r="H114" s="1"/>
      <c r="I114" s="1"/>
      <c r="J114" s="1"/>
      <c r="K114" s="1"/>
      <c r="L114" s="1"/>
    </row>
    <row r="115" spans="1:12" x14ac:dyDescent="0.3">
      <c r="A115" s="1"/>
      <c r="B115" s="1"/>
      <c r="C115" s="1"/>
      <c r="D115" s="1"/>
      <c r="E115" s="1"/>
      <c r="F115" s="1"/>
      <c r="G115" s="1"/>
      <c r="H115" s="1"/>
      <c r="I115" s="1"/>
      <c r="J115" s="1"/>
      <c r="K115" s="1"/>
      <c r="L115" s="1"/>
    </row>
    <row r="116" spans="1:12" x14ac:dyDescent="0.3">
      <c r="A116" s="1"/>
      <c r="B116" s="1"/>
      <c r="C116" s="1"/>
      <c r="D116" s="1"/>
      <c r="E116" s="1"/>
      <c r="F116" s="1"/>
      <c r="G116" s="1"/>
      <c r="H116" s="1"/>
      <c r="I116" s="1"/>
      <c r="J116" s="1"/>
      <c r="K116" s="1"/>
      <c r="L116" s="1"/>
    </row>
    <row r="117" spans="1:12" x14ac:dyDescent="0.3">
      <c r="A117" s="1"/>
      <c r="B117" s="1"/>
      <c r="C117" s="1"/>
      <c r="D117" s="1"/>
      <c r="E117" s="1"/>
      <c r="F117" s="1"/>
      <c r="G117" s="1"/>
      <c r="H117" s="1"/>
      <c r="I117" s="1"/>
      <c r="J117" s="1"/>
      <c r="K117" s="1"/>
      <c r="L117" s="1"/>
    </row>
    <row r="118" spans="1:12" x14ac:dyDescent="0.3">
      <c r="A118" s="1"/>
      <c r="B118" s="1"/>
      <c r="C118" s="1"/>
      <c r="D118" s="1"/>
      <c r="E118" s="1"/>
      <c r="F118" s="1"/>
      <c r="G118" s="1"/>
      <c r="H118" s="1"/>
      <c r="I118" s="1"/>
      <c r="J118" s="1"/>
      <c r="K118" s="1"/>
      <c r="L118" s="1"/>
    </row>
    <row r="119" spans="1:12" x14ac:dyDescent="0.3">
      <c r="A119" s="1"/>
      <c r="B119" s="1"/>
      <c r="C119" s="1"/>
      <c r="D119" s="1"/>
      <c r="E119" s="1"/>
      <c r="F119" s="1"/>
      <c r="G119" s="1"/>
      <c r="H119" s="1"/>
      <c r="I119" s="1"/>
      <c r="J119" s="1"/>
      <c r="K119" s="1"/>
      <c r="L119" s="1"/>
    </row>
    <row r="120" spans="1:12" x14ac:dyDescent="0.3">
      <c r="A120" s="1"/>
      <c r="B120" s="1"/>
      <c r="C120" s="1"/>
      <c r="D120" s="1"/>
      <c r="E120" s="1"/>
      <c r="F120" s="1"/>
      <c r="G120" s="1"/>
      <c r="H120" s="1"/>
      <c r="I120" s="1"/>
      <c r="J120" s="1"/>
      <c r="K120" s="1"/>
      <c r="L120" s="1"/>
    </row>
    <row r="121" spans="1:12" x14ac:dyDescent="0.3">
      <c r="A121" s="1"/>
      <c r="B121" s="1"/>
      <c r="C121" s="1"/>
      <c r="D121" s="1"/>
      <c r="E121" s="1"/>
      <c r="F121" s="1"/>
      <c r="G121" s="1"/>
      <c r="H121" s="1"/>
      <c r="I121" s="1"/>
      <c r="J121" s="1"/>
      <c r="K121" s="1"/>
      <c r="L121" s="1"/>
    </row>
    <row r="122" spans="1:12" x14ac:dyDescent="0.3">
      <c r="A122" s="1"/>
      <c r="B122" s="1"/>
      <c r="C122" s="1"/>
      <c r="D122" s="1"/>
      <c r="E122" s="1"/>
      <c r="F122" s="1"/>
      <c r="G122" s="1"/>
      <c r="H122" s="1"/>
      <c r="I122" s="1"/>
      <c r="J122" s="1"/>
      <c r="K122" s="1"/>
      <c r="L122" s="1"/>
    </row>
    <row r="123" spans="1:12" x14ac:dyDescent="0.3">
      <c r="A123" s="1"/>
      <c r="B123" s="1"/>
      <c r="C123" s="1"/>
      <c r="D123" s="1"/>
      <c r="E123" s="1"/>
      <c r="F123" s="1"/>
      <c r="G123" s="1"/>
      <c r="H123" s="1"/>
      <c r="I123" s="1"/>
      <c r="J123" s="1"/>
      <c r="K123" s="1"/>
      <c r="L123" s="1"/>
    </row>
    <row r="124" spans="1:12" x14ac:dyDescent="0.3">
      <c r="A124" s="1"/>
      <c r="B124" s="1"/>
      <c r="C124" s="1"/>
      <c r="D124" s="1"/>
      <c r="E124" s="1"/>
      <c r="F124" s="1"/>
      <c r="G124" s="1"/>
      <c r="H124" s="1"/>
      <c r="I124" s="1"/>
      <c r="J124" s="1"/>
      <c r="K124" s="1"/>
      <c r="L124" s="1"/>
    </row>
    <row r="125" spans="1:12" x14ac:dyDescent="0.3">
      <c r="A125" s="1"/>
      <c r="B125" s="1"/>
      <c r="C125" s="1"/>
      <c r="D125" s="1"/>
      <c r="E125" s="1"/>
      <c r="F125" s="1"/>
      <c r="G125" s="1"/>
      <c r="H125" s="1"/>
      <c r="I125" s="1"/>
      <c r="J125" s="1"/>
      <c r="K125" s="1"/>
      <c r="L125" s="1"/>
    </row>
    <row r="126" spans="1:12" x14ac:dyDescent="0.3">
      <c r="A126" s="1"/>
      <c r="B126" s="1"/>
      <c r="C126" s="1"/>
      <c r="D126" s="1"/>
      <c r="E126" s="1"/>
      <c r="F126" s="1"/>
      <c r="G126" s="1"/>
      <c r="H126" s="1"/>
      <c r="I126" s="1"/>
      <c r="J126" s="1"/>
      <c r="K126" s="1"/>
      <c r="L126" s="1"/>
    </row>
    <row r="127" spans="1:12" x14ac:dyDescent="0.3">
      <c r="A127" s="1"/>
      <c r="B127" s="1"/>
      <c r="C127" s="1"/>
      <c r="D127" s="1"/>
      <c r="E127" s="1"/>
      <c r="F127" s="1"/>
      <c r="G127" s="1"/>
      <c r="H127" s="1"/>
      <c r="I127" s="1"/>
      <c r="J127" s="1"/>
      <c r="K127" s="1"/>
      <c r="L127" s="1"/>
    </row>
    <row r="128" spans="1:12" x14ac:dyDescent="0.3">
      <c r="A128" s="1"/>
      <c r="B128" s="1"/>
      <c r="C128" s="1"/>
      <c r="D128" s="1"/>
      <c r="E128" s="1"/>
      <c r="F128" s="1"/>
      <c r="G128" s="1"/>
      <c r="H128" s="1"/>
      <c r="I128" s="1"/>
      <c r="J128" s="1"/>
      <c r="K128" s="1"/>
      <c r="L128" s="1"/>
    </row>
    <row r="129" spans="1:12" x14ac:dyDescent="0.3">
      <c r="A129" s="1"/>
      <c r="B129" s="1"/>
      <c r="C129" s="1"/>
      <c r="D129" s="1"/>
      <c r="E129" s="1"/>
      <c r="F129" s="1"/>
      <c r="G129" s="1"/>
      <c r="H129" s="1"/>
      <c r="I129" s="1"/>
      <c r="J129" s="1"/>
      <c r="K129" s="1"/>
      <c r="L129" s="1"/>
    </row>
    <row r="130" spans="1:12" x14ac:dyDescent="0.3">
      <c r="A130" s="1"/>
      <c r="B130" s="1"/>
      <c r="C130" s="1"/>
      <c r="D130" s="1"/>
      <c r="E130" s="1"/>
      <c r="F130" s="1"/>
      <c r="G130" s="1"/>
      <c r="H130" s="1"/>
      <c r="I130" s="1"/>
      <c r="J130" s="1"/>
      <c r="K130" s="1"/>
      <c r="L130" s="1"/>
    </row>
    <row r="131" spans="1:12" x14ac:dyDescent="0.3">
      <c r="A131" s="1"/>
      <c r="B131" s="1"/>
      <c r="C131" s="1"/>
      <c r="D131" s="1"/>
      <c r="E131" s="1"/>
      <c r="F131" s="1"/>
      <c r="G131" s="1"/>
      <c r="H131" s="1"/>
      <c r="I131" s="1"/>
      <c r="J131" s="1"/>
      <c r="K131" s="1"/>
      <c r="L131" s="1"/>
    </row>
    <row r="132" spans="1:12" x14ac:dyDescent="0.3">
      <c r="A132" s="1"/>
      <c r="B132" s="1"/>
      <c r="C132" s="1"/>
      <c r="D132" s="1"/>
      <c r="E132" s="1"/>
      <c r="F132" s="1"/>
      <c r="G132" s="1"/>
      <c r="H132" s="1"/>
      <c r="I132" s="1"/>
      <c r="J132" s="1"/>
      <c r="K132" s="1"/>
      <c r="L132" s="1"/>
    </row>
    <row r="133" spans="1:12" x14ac:dyDescent="0.3">
      <c r="A133" s="1"/>
      <c r="B133" s="1"/>
      <c r="C133" s="1"/>
      <c r="D133" s="1"/>
      <c r="E133" s="1"/>
      <c r="F133" s="1"/>
      <c r="G133" s="1"/>
      <c r="H133" s="1"/>
      <c r="I133" s="1"/>
      <c r="J133" s="1"/>
      <c r="K133" s="1"/>
      <c r="L133" s="1"/>
    </row>
    <row r="134" spans="1:12" x14ac:dyDescent="0.3">
      <c r="A134" s="1"/>
      <c r="B134" s="1"/>
      <c r="C134" s="1"/>
      <c r="D134" s="1"/>
      <c r="E134" s="1"/>
      <c r="F134" s="1"/>
      <c r="G134" s="1"/>
      <c r="H134" s="1"/>
      <c r="I134" s="1"/>
      <c r="J134" s="1"/>
      <c r="K134" s="1"/>
      <c r="L134" s="1"/>
    </row>
    <row r="135" spans="1:12" x14ac:dyDescent="0.3">
      <c r="A135" s="1"/>
      <c r="B135" s="1"/>
      <c r="C135" s="1"/>
      <c r="D135" s="1"/>
      <c r="E135" s="1"/>
      <c r="F135" s="1"/>
      <c r="G135" s="1"/>
      <c r="H135" s="1"/>
      <c r="I135" s="1"/>
      <c r="J135" s="1"/>
      <c r="K135" s="1"/>
      <c r="L135" s="1"/>
    </row>
    <row r="136" spans="1:12" x14ac:dyDescent="0.3">
      <c r="A136" s="1"/>
      <c r="B136" s="1"/>
      <c r="C136" s="1"/>
      <c r="D136" s="1"/>
      <c r="E136" s="1"/>
      <c r="F136" s="1"/>
      <c r="G136" s="1"/>
      <c r="H136" s="1"/>
      <c r="I136" s="1"/>
      <c r="J136" s="1"/>
      <c r="K136" s="1"/>
      <c r="L136" s="1"/>
    </row>
    <row r="137" spans="1:12" x14ac:dyDescent="0.3">
      <c r="A137" s="1"/>
      <c r="B137" s="1"/>
      <c r="C137" s="1"/>
      <c r="D137" s="1"/>
      <c r="E137" s="1"/>
      <c r="F137" s="1"/>
      <c r="G137" s="1"/>
      <c r="H137" s="1"/>
      <c r="I137" s="1"/>
      <c r="J137" s="1"/>
      <c r="K137" s="1"/>
      <c r="L137" s="1"/>
    </row>
    <row r="138" spans="1:12" x14ac:dyDescent="0.3">
      <c r="A138" s="1"/>
      <c r="B138" s="1"/>
      <c r="C138" s="1"/>
      <c r="D138" s="1"/>
      <c r="E138" s="1"/>
      <c r="F138" s="1"/>
      <c r="G138" s="1"/>
      <c r="H138" s="1"/>
      <c r="I138" s="1"/>
      <c r="J138" s="1"/>
      <c r="K138" s="1"/>
      <c r="L138" s="1"/>
    </row>
    <row r="139" spans="1:12" x14ac:dyDescent="0.3">
      <c r="A139" s="1"/>
      <c r="B139" s="1"/>
      <c r="C139" s="1"/>
      <c r="D139" s="1"/>
      <c r="E139" s="1"/>
      <c r="F139" s="1"/>
      <c r="G139" s="1"/>
      <c r="H139" s="1"/>
      <c r="I139" s="1"/>
      <c r="J139" s="1"/>
      <c r="K139" s="1"/>
      <c r="L139" s="1"/>
    </row>
    <row r="140" spans="1:12" x14ac:dyDescent="0.3">
      <c r="A140" s="1"/>
      <c r="B140" s="1"/>
      <c r="C140" s="1"/>
      <c r="D140" s="1"/>
      <c r="E140" s="1"/>
      <c r="F140" s="1"/>
      <c r="G140" s="1"/>
      <c r="H140" s="1"/>
      <c r="I140" s="1"/>
      <c r="J140" s="1"/>
      <c r="K140" s="1"/>
      <c r="L140" s="1"/>
    </row>
  </sheetData>
  <mergeCells count="14">
    <mergeCell ref="C40:D40"/>
    <mergeCell ref="C49:D49"/>
    <mergeCell ref="C50:D50"/>
    <mergeCell ref="C57:D57"/>
    <mergeCell ref="C51:D51"/>
    <mergeCell ref="C52:D52"/>
    <mergeCell ref="C53:D53"/>
    <mergeCell ref="C55:D55"/>
    <mergeCell ref="C56:D56"/>
    <mergeCell ref="B2:J2"/>
    <mergeCell ref="B3:F3"/>
    <mergeCell ref="C24:D24"/>
    <mergeCell ref="C30:D30"/>
    <mergeCell ref="C39:D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legacyDrawing r:id="rId3"/>
  <controls>
    <mc:AlternateContent xmlns:mc="http://schemas.openxmlformats.org/markup-compatibility/2006">
      <mc:Choice Requires="x14">
        <control shapeId="3073" r:id="rId4" name="aguWaterMark">
          <controlPr defaultSize="0" disabled="1" autoLine="0" autoPict="0" r:id="rId5">
            <anchor moveWithCells="1">
              <from>
                <xdr:col>0</xdr:col>
                <xdr:colOff>0</xdr:colOff>
                <xdr:row>0</xdr:row>
                <xdr:rowOff>0</xdr:rowOff>
              </from>
              <to>
                <xdr:col>2</xdr:col>
                <xdr:colOff>365760</xdr:colOff>
                <xdr:row>1</xdr:row>
                <xdr:rowOff>106680</xdr:rowOff>
              </to>
            </anchor>
          </controlPr>
        </control>
      </mc:Choice>
      <mc:Fallback>
        <control shapeId="3073" r:id="rId4" name="aguWaterMark"/>
      </mc:Fallback>
    </mc:AlternateContent>
  </control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C53A-6D58-4A27-8227-350C09222EA5}">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09375" defaultRowHeight="14.4" x14ac:dyDescent="0.3"/>
  <cols>
    <col min="1" max="1" width="2.5546875" customWidth="1"/>
    <col min="2" max="2" width="4.44140625" customWidth="1"/>
    <col min="3" max="3" width="29.33203125" customWidth="1"/>
    <col min="4" max="4" width="7.5546875" customWidth="1"/>
    <col min="5" max="11" width="16.5546875" customWidth="1"/>
  </cols>
  <sheetData>
    <row r="1" spans="1:14" ht="10.199999999999999" customHeight="1" x14ac:dyDescent="0.3"/>
    <row r="2" spans="1:14" ht="27.9" customHeight="1" x14ac:dyDescent="0.3">
      <c r="A2" s="50"/>
      <c r="B2" s="544" t="s">
        <v>1743</v>
      </c>
      <c r="C2" s="544"/>
      <c r="D2" s="544"/>
      <c r="E2" s="544"/>
      <c r="F2" s="544"/>
      <c r="G2" s="544"/>
      <c r="H2" s="544"/>
      <c r="I2" s="544"/>
      <c r="J2" s="544"/>
      <c r="K2" s="544"/>
    </row>
    <row r="3" spans="1:14" ht="14.4" customHeight="1" x14ac:dyDescent="0.3">
      <c r="B3" s="129" t="s">
        <v>1766</v>
      </c>
      <c r="C3" s="51"/>
      <c r="D3" s="51"/>
      <c r="E3" s="52"/>
      <c r="F3" s="51"/>
      <c r="G3" s="51"/>
      <c r="H3" s="51"/>
      <c r="I3" s="51"/>
      <c r="J3" s="51"/>
      <c r="K3" s="51"/>
      <c r="N3" s="19"/>
    </row>
    <row r="4" spans="1:14" x14ac:dyDescent="0.3">
      <c r="C4" s="671" t="s">
        <v>1103</v>
      </c>
      <c r="D4" s="666"/>
      <c r="E4" s="662"/>
      <c r="F4" s="663"/>
      <c r="G4" s="663"/>
      <c r="H4" s="663"/>
      <c r="I4" s="663"/>
      <c r="J4" s="663"/>
      <c r="K4" s="664"/>
    </row>
    <row r="5" spans="1:14" x14ac:dyDescent="0.3">
      <c r="B5" s="84"/>
      <c r="C5" s="51"/>
    </row>
    <row r="6" spans="1:14" ht="36" x14ac:dyDescent="0.3">
      <c r="B6" s="120"/>
      <c r="C6" s="155"/>
      <c r="D6" s="218"/>
      <c r="E6" s="86" t="s">
        <v>268</v>
      </c>
      <c r="F6" s="86" t="s">
        <v>453</v>
      </c>
      <c r="G6" s="86" t="s">
        <v>454</v>
      </c>
      <c r="H6" s="86" t="s">
        <v>455</v>
      </c>
      <c r="I6" s="86" t="s">
        <v>456</v>
      </c>
      <c r="J6" s="86" t="s">
        <v>422</v>
      </c>
      <c r="K6" s="86" t="s">
        <v>457</v>
      </c>
    </row>
    <row r="7" spans="1:14" x14ac:dyDescent="0.3">
      <c r="B7" s="216"/>
      <c r="C7" s="220" t="s">
        <v>452</v>
      </c>
      <c r="D7" s="85" t="s">
        <v>124</v>
      </c>
      <c r="E7" s="85" t="s">
        <v>210</v>
      </c>
      <c r="F7" s="85" t="s">
        <v>211</v>
      </c>
      <c r="G7" s="85" t="s">
        <v>212</v>
      </c>
      <c r="H7" s="85" t="s">
        <v>231</v>
      </c>
      <c r="I7" s="85" t="s">
        <v>232</v>
      </c>
      <c r="J7" s="85" t="s">
        <v>271</v>
      </c>
      <c r="K7" s="85" t="s">
        <v>272</v>
      </c>
    </row>
    <row r="8" spans="1:14" ht="15" customHeight="1" x14ac:dyDescent="0.3">
      <c r="B8" s="161"/>
      <c r="C8" s="96" t="s">
        <v>458</v>
      </c>
      <c r="D8" s="85">
        <v>1</v>
      </c>
      <c r="E8" s="312"/>
      <c r="F8" s="322"/>
      <c r="G8" s="312"/>
      <c r="H8" s="322"/>
      <c r="I8" s="312"/>
      <c r="J8" s="312"/>
      <c r="K8" s="323"/>
    </row>
    <row r="9" spans="1:14" ht="15" customHeight="1" x14ac:dyDescent="0.3">
      <c r="B9" s="161"/>
      <c r="C9" s="96" t="s">
        <v>459</v>
      </c>
      <c r="D9" s="85">
        <v>2</v>
      </c>
      <c r="E9" s="312"/>
      <c r="F9" s="322"/>
      <c r="G9" s="312"/>
      <c r="H9" s="322"/>
      <c r="I9" s="312"/>
      <c r="J9" s="312"/>
      <c r="K9" s="323"/>
    </row>
    <row r="10" spans="1:14" ht="15" customHeight="1" x14ac:dyDescent="0.3">
      <c r="B10" s="161"/>
      <c r="C10" s="96" t="s">
        <v>460</v>
      </c>
      <c r="D10" s="85">
        <v>3</v>
      </c>
      <c r="E10" s="312"/>
      <c r="F10" s="322"/>
      <c r="G10" s="312"/>
      <c r="H10" s="322"/>
      <c r="I10" s="312"/>
      <c r="J10" s="312"/>
      <c r="K10" s="323"/>
    </row>
    <row r="11" spans="1:14" ht="15" customHeight="1" x14ac:dyDescent="0.3">
      <c r="B11" s="161"/>
      <c r="C11" s="96" t="s">
        <v>461</v>
      </c>
      <c r="D11" s="85">
        <v>4</v>
      </c>
      <c r="E11" s="312"/>
      <c r="F11" s="322"/>
      <c r="G11" s="312"/>
      <c r="H11" s="322"/>
      <c r="I11" s="312"/>
      <c r="J11" s="312"/>
      <c r="K11" s="323"/>
    </row>
    <row r="12" spans="1:14" ht="15" customHeight="1" x14ac:dyDescent="0.3">
      <c r="B12" s="161"/>
      <c r="C12" s="96" t="s">
        <v>462</v>
      </c>
      <c r="D12" s="85">
        <v>5</v>
      </c>
      <c r="E12" s="312"/>
      <c r="F12" s="322"/>
      <c r="G12" s="312"/>
      <c r="H12" s="322"/>
      <c r="I12" s="312"/>
      <c r="J12" s="312"/>
      <c r="K12" s="323"/>
    </row>
    <row r="13" spans="1:14" ht="15" customHeight="1" x14ac:dyDescent="0.3">
      <c r="B13" s="161"/>
      <c r="C13" s="96" t="s">
        <v>463</v>
      </c>
      <c r="D13" s="85">
        <v>6</v>
      </c>
      <c r="E13" s="312"/>
      <c r="F13" s="322"/>
      <c r="G13" s="312"/>
      <c r="H13" s="322"/>
      <c r="I13" s="312"/>
      <c r="J13" s="312"/>
      <c r="K13" s="323"/>
    </row>
    <row r="14" spans="1:14" ht="15" customHeight="1" x14ac:dyDescent="0.3">
      <c r="B14" s="161"/>
      <c r="C14" s="96" t="s">
        <v>464</v>
      </c>
      <c r="D14" s="85">
        <v>7</v>
      </c>
      <c r="E14" s="312"/>
      <c r="F14" s="322"/>
      <c r="G14" s="312"/>
      <c r="H14" s="322"/>
      <c r="I14" s="312"/>
      <c r="J14" s="312"/>
      <c r="K14" s="323"/>
    </row>
    <row r="15" spans="1:14" ht="15" customHeight="1" x14ac:dyDescent="0.3">
      <c r="B15" s="161"/>
      <c r="C15" s="96" t="s">
        <v>465</v>
      </c>
      <c r="D15" s="85">
        <v>8</v>
      </c>
      <c r="E15" s="312"/>
      <c r="F15" s="322"/>
      <c r="G15" s="312"/>
      <c r="H15" s="322"/>
      <c r="I15" s="312"/>
      <c r="J15" s="312"/>
      <c r="K15" s="323"/>
    </row>
    <row r="16" spans="1:14" ht="15" customHeight="1" x14ac:dyDescent="0.3">
      <c r="B16" s="573" t="s">
        <v>1104</v>
      </c>
      <c r="C16" s="670"/>
      <c r="D16" s="124" t="s">
        <v>411</v>
      </c>
      <c r="E16" s="312"/>
      <c r="F16" s="322"/>
      <c r="G16" s="312"/>
      <c r="H16" s="322"/>
      <c r="I16" s="312"/>
      <c r="J16" s="312"/>
      <c r="K16" s="323"/>
    </row>
    <row r="18" spans="2:21" x14ac:dyDescent="0.3">
      <c r="B18" s="77"/>
    </row>
    <row r="27" spans="2:21" ht="23.4" x14ac:dyDescent="0.45">
      <c r="P27" s="18"/>
      <c r="Q27" s="22"/>
      <c r="R27" s="22"/>
      <c r="S27" s="22"/>
      <c r="T27" s="22"/>
      <c r="U27" s="22"/>
    </row>
    <row r="28" spans="2:21" x14ac:dyDescent="0.3">
      <c r="P28" s="19"/>
    </row>
  </sheetData>
  <mergeCells count="4">
    <mergeCell ref="B16:C16"/>
    <mergeCell ref="C4:D4"/>
    <mergeCell ref="B2:K2"/>
    <mergeCell ref="E4:K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6BB5-FFCC-4275-A7D8-71A221B625E8}">
  <sheetPr codeName="Sheet51">
    <tabColor theme="0" tint="-4.9989318521683403E-2"/>
  </sheetPr>
  <dimension ref="A1:K10"/>
  <sheetViews>
    <sheetView showGridLines="0" showRowColHeader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11.44140625" defaultRowHeight="14.4" x14ac:dyDescent="0.3"/>
  <cols>
    <col min="1" max="1" width="2.5546875" style="40" customWidth="1"/>
    <col min="2" max="2" width="50.5546875" customWidth="1"/>
    <col min="3" max="3" width="7.5546875" customWidth="1"/>
    <col min="4" max="4" width="150.5546875" customWidth="1"/>
    <col min="5" max="5" width="64.88671875" customWidth="1"/>
  </cols>
  <sheetData>
    <row r="1" spans="2:11" ht="10.199999999999999" customHeight="1" x14ac:dyDescent="0.3">
      <c r="E1" s="23"/>
      <c r="F1" s="23"/>
      <c r="G1" s="23"/>
      <c r="H1" s="23"/>
      <c r="I1" s="23"/>
      <c r="J1" s="23"/>
      <c r="K1" s="23"/>
    </row>
    <row r="2" spans="2:11" ht="27.9" customHeight="1" x14ac:dyDescent="0.3">
      <c r="B2" s="544" t="s">
        <v>943</v>
      </c>
      <c r="C2" s="544"/>
      <c r="D2" s="544"/>
      <c r="E2" s="45"/>
    </row>
    <row r="3" spans="2:11" ht="14.4" customHeight="1" x14ac:dyDescent="0.3">
      <c r="B3" s="129" t="s">
        <v>1991</v>
      </c>
      <c r="C3" s="76"/>
      <c r="D3" s="76"/>
      <c r="E3" s="45"/>
    </row>
    <row r="4" spans="2:11" x14ac:dyDescent="0.3">
      <c r="B4" s="120"/>
      <c r="C4" s="121"/>
      <c r="D4" s="86" t="s">
        <v>309</v>
      </c>
    </row>
    <row r="5" spans="2:11" x14ac:dyDescent="0.3">
      <c r="B5" s="123"/>
      <c r="C5" s="85" t="s">
        <v>124</v>
      </c>
      <c r="D5" s="85" t="s">
        <v>952</v>
      </c>
    </row>
    <row r="6" spans="2:11" ht="165" customHeight="1" x14ac:dyDescent="0.3">
      <c r="B6" s="140" t="s">
        <v>884</v>
      </c>
      <c r="C6" s="85" t="s">
        <v>210</v>
      </c>
      <c r="D6" s="326" t="s">
        <v>5412</v>
      </c>
    </row>
    <row r="7" spans="2:11" ht="165" customHeight="1" x14ac:dyDescent="0.3">
      <c r="B7" s="140" t="s">
        <v>885</v>
      </c>
      <c r="C7" s="85" t="s">
        <v>211</v>
      </c>
      <c r="D7" s="326" t="s">
        <v>5309</v>
      </c>
    </row>
    <row r="8" spans="2:11" ht="165" customHeight="1" x14ac:dyDescent="0.3">
      <c r="B8" s="140" t="s">
        <v>886</v>
      </c>
      <c r="C8" s="85" t="s">
        <v>212</v>
      </c>
      <c r="D8" s="326" t="s">
        <v>5413</v>
      </c>
    </row>
    <row r="9" spans="2:11" ht="42" customHeight="1" x14ac:dyDescent="0.3"/>
    <row r="10" spans="2:11" x14ac:dyDescent="0.3">
      <c r="B10" s="46"/>
    </row>
  </sheetData>
  <mergeCells count="1">
    <mergeCell ref="B2:D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&amp;C&amp;P</oddFooter>
  </headerFooter>
  <drawing r:id="rId2"/>
  <legacyDrawing r:id="rId3"/>
  <controls>
    <mc:AlternateContent xmlns:mc="http://schemas.openxmlformats.org/markup-compatibility/2006">
      <mc:Choice Requires="x14">
        <control shapeId="8396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83969" r:id="rId4" name="aguWaterMark"/>
      </mc:Fallback>
    </mc:AlternateContent>
  </control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49F4-8E5D-41AD-903C-C1CF3600C809}">
  <sheetPr codeName="Sheet52">
    <tabColor theme="0" tint="-4.9989318521683403E-2"/>
  </sheetPr>
  <dimension ref="B1:F8"/>
  <sheetViews>
    <sheetView showGridLines="0" showRowColHeaders="0" zoomScaleNormal="100" workbookViewId="0">
      <pane ySplit="6" topLeftCell="A7" activePane="bottomLeft" state="frozen"/>
      <selection activeCell="B5" sqref="B5:D5"/>
      <selection pane="bottomLeft" activeCell="B5" sqref="B5:D5"/>
    </sheetView>
  </sheetViews>
  <sheetFormatPr defaultColWidth="9" defaultRowHeight="14.4" x14ac:dyDescent="0.3"/>
  <cols>
    <col min="1" max="1" width="2.5546875" customWidth="1"/>
    <col min="2" max="2" width="50.5546875" customWidth="1"/>
    <col min="3" max="3" width="7.5546875" customWidth="1"/>
    <col min="4" max="4" width="139.33203125" customWidth="1"/>
    <col min="5" max="5" width="13.109375" style="48" customWidth="1"/>
    <col min="6" max="6" width="52.44140625" customWidth="1"/>
  </cols>
  <sheetData>
    <row r="1" spans="2:6" ht="10.199999999999999" customHeight="1" x14ac:dyDescent="0.3"/>
    <row r="2" spans="2:6" ht="27.9" customHeight="1" x14ac:dyDescent="0.3">
      <c r="B2" s="544" t="s">
        <v>1966</v>
      </c>
      <c r="C2" s="544"/>
      <c r="D2" s="544"/>
      <c r="F2" s="16"/>
    </row>
    <row r="3" spans="2:6" ht="14.4" customHeight="1" x14ac:dyDescent="0.3">
      <c r="B3" s="129" t="s">
        <v>1991</v>
      </c>
      <c r="C3" s="44"/>
      <c r="D3" s="44"/>
    </row>
    <row r="4" spans="2:6" ht="15" customHeight="1" x14ac:dyDescent="0.3">
      <c r="B4" s="17"/>
      <c r="C4" s="44"/>
      <c r="D4" s="428"/>
    </row>
    <row r="5" spans="2:6" x14ac:dyDescent="0.3">
      <c r="B5" s="120"/>
      <c r="C5" s="121"/>
      <c r="D5" s="86" t="s">
        <v>309</v>
      </c>
    </row>
    <row r="6" spans="2:6" x14ac:dyDescent="0.3">
      <c r="B6" s="123"/>
      <c r="C6" s="85" t="s">
        <v>124</v>
      </c>
      <c r="D6" s="85" t="s">
        <v>952</v>
      </c>
      <c r="E6"/>
    </row>
    <row r="7" spans="2:6" ht="135" x14ac:dyDescent="0.3">
      <c r="B7" s="140" t="s">
        <v>1967</v>
      </c>
      <c r="C7" s="85" t="s">
        <v>210</v>
      </c>
      <c r="D7" s="483" t="s">
        <v>5431</v>
      </c>
      <c r="E7"/>
    </row>
    <row r="8" spans="2:6" ht="154.80000000000001" x14ac:dyDescent="0.3">
      <c r="B8" s="140" t="s">
        <v>1968</v>
      </c>
      <c r="C8" s="85" t="s">
        <v>211</v>
      </c>
      <c r="D8" s="483" t="s">
        <v>5432</v>
      </c>
      <c r="E8"/>
    </row>
  </sheetData>
  <mergeCells count="1">
    <mergeCell ref="B2:D2"/>
  </mergeCells>
  <pageMargins left="0.7" right="0.7" top="0.75" bottom="0.75" header="0.3" footer="0.3"/>
  <drawing r:id="rId1"/>
  <legacyDrawing r:id="rId2"/>
  <controls>
    <mc:AlternateContent xmlns:mc="http://schemas.openxmlformats.org/markup-compatibility/2006">
      <mc:Choice Requires="x14">
        <control shapeId="89089" r:id="rId3" name="aguWaterMark">
          <controlPr defaultSize="0" disabled="1" autoLine="0" autoPict="0" r:id="rId4">
            <anchor moveWithCells="1">
              <from>
                <xdr:col>0</xdr:col>
                <xdr:colOff>0</xdr:colOff>
                <xdr:row>0</xdr:row>
                <xdr:rowOff>0</xdr:rowOff>
              </from>
              <to>
                <xdr:col>1</xdr:col>
                <xdr:colOff>1097280</xdr:colOff>
                <xdr:row>1</xdr:row>
                <xdr:rowOff>106680</xdr:rowOff>
              </to>
            </anchor>
          </controlPr>
        </control>
      </mc:Choice>
      <mc:Fallback>
        <control shapeId="89089" r:id="rId3" name="aguWaterMark"/>
      </mc:Fallback>
    </mc:AlternateContent>
  </control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2FDA-5D23-40CD-BA7C-B1831FBC04F0}">
  <sheetPr codeName="Sheet54">
    <tabColor theme="0" tint="-4.9989318521683403E-2"/>
  </sheetPr>
  <dimension ref="A1:E9"/>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53.5546875" customWidth="1"/>
    <col min="3" max="3" width="7.5546875" customWidth="1"/>
    <col min="4" max="5" width="18.5546875" customWidth="1"/>
  </cols>
  <sheetData>
    <row r="1" spans="1:5" ht="10.199999999999999" customHeight="1" x14ac:dyDescent="0.3">
      <c r="C1" s="2"/>
    </row>
    <row r="2" spans="1:5" ht="27.9" customHeight="1" x14ac:dyDescent="0.3">
      <c r="A2" s="2"/>
      <c r="B2" s="597" t="s">
        <v>1969</v>
      </c>
      <c r="C2" s="597"/>
      <c r="D2" s="597"/>
      <c r="E2" s="597"/>
    </row>
    <row r="3" spans="1:5" ht="14.4" customHeight="1" x14ac:dyDescent="0.3">
      <c r="B3" s="129" t="s">
        <v>1991</v>
      </c>
      <c r="D3" s="42"/>
      <c r="E3" s="42"/>
    </row>
    <row r="4" spans="1:5" ht="20.100000000000001" customHeight="1" x14ac:dyDescent="0.3">
      <c r="B4" s="44"/>
    </row>
    <row r="5" spans="1:5" ht="34.950000000000003" customHeight="1" x14ac:dyDescent="0.3">
      <c r="B5" s="120"/>
      <c r="C5" s="218"/>
      <c r="D5" s="86" t="s">
        <v>1970</v>
      </c>
      <c r="E5" s="86" t="s">
        <v>1962</v>
      </c>
    </row>
    <row r="6" spans="1:5" x14ac:dyDescent="0.3">
      <c r="B6" s="216"/>
      <c r="C6" s="85" t="s">
        <v>124</v>
      </c>
      <c r="D6" s="85" t="s">
        <v>210</v>
      </c>
      <c r="E6" s="85" t="s">
        <v>211</v>
      </c>
    </row>
    <row r="7" spans="1:5" x14ac:dyDescent="0.3">
      <c r="B7" s="187" t="s">
        <v>466</v>
      </c>
      <c r="C7" s="85">
        <v>1</v>
      </c>
      <c r="D7" s="312"/>
      <c r="E7" s="95"/>
    </row>
    <row r="8" spans="1:5" x14ac:dyDescent="0.3">
      <c r="B8" s="187" t="s">
        <v>467</v>
      </c>
      <c r="C8" s="85">
        <v>2</v>
      </c>
      <c r="D8" s="312"/>
      <c r="E8" s="95"/>
    </row>
    <row r="9" spans="1:5" x14ac:dyDescent="0.3">
      <c r="B9" s="187" t="s">
        <v>468</v>
      </c>
      <c r="C9" s="85">
        <v>3</v>
      </c>
      <c r="D9" s="95"/>
      <c r="E9" s="312">
        <v>389057.12</v>
      </c>
    </row>
  </sheetData>
  <mergeCells count="1">
    <mergeCell ref="B2:E2"/>
  </mergeCells>
  <pageMargins left="0.7" right="0.7" top="0.75" bottom="0.75" header="0.3" footer="0.3"/>
  <drawing r:id="rId1"/>
  <legacyDrawing r:id="rId2"/>
  <controls>
    <mc:AlternateContent xmlns:mc="http://schemas.openxmlformats.org/markup-compatibility/2006">
      <mc:Choice Requires="x14">
        <control shapeId="90113" r:id="rId3" name="aguWaterMark">
          <controlPr defaultSize="0" disabled="1" autoLine="0" autoPict="0" r:id="rId4">
            <anchor moveWithCells="1">
              <from>
                <xdr:col>0</xdr:col>
                <xdr:colOff>0</xdr:colOff>
                <xdr:row>0</xdr:row>
                <xdr:rowOff>0</xdr:rowOff>
              </from>
              <to>
                <xdr:col>1</xdr:col>
                <xdr:colOff>1097280</xdr:colOff>
                <xdr:row>1</xdr:row>
                <xdr:rowOff>106680</xdr:rowOff>
              </to>
            </anchor>
          </controlPr>
        </control>
      </mc:Choice>
      <mc:Fallback>
        <control shapeId="90113" r:id="rId3" name="aguWaterMark"/>
      </mc:Fallback>
    </mc:AlternateContent>
  </control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ABA-9E34-4F5F-994F-7ACCC27BEFD1}">
  <sheetPr codeName="Sheet102">
    <tabColor theme="0" tint="-4.9989318521683403E-2"/>
  </sheetPr>
  <dimension ref="B1:F9"/>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0.5546875" customWidth="1"/>
    <col min="3" max="3" width="7.5546875" customWidth="1"/>
    <col min="4" max="4" width="150.5546875" customWidth="1"/>
    <col min="5" max="5" width="13.109375" style="48" customWidth="1"/>
    <col min="6" max="6" width="52.44140625" customWidth="1"/>
  </cols>
  <sheetData>
    <row r="1" spans="2:6" ht="10.199999999999999" customHeight="1" x14ac:dyDescent="0.3"/>
    <row r="2" spans="2:6" ht="27.9" customHeight="1" x14ac:dyDescent="0.3">
      <c r="B2" s="544" t="s">
        <v>1971</v>
      </c>
      <c r="C2" s="544"/>
      <c r="D2" s="544"/>
      <c r="F2" s="16"/>
    </row>
    <row r="3" spans="2:6" ht="14.4" customHeight="1" x14ac:dyDescent="0.3">
      <c r="B3" s="129" t="s">
        <v>1991</v>
      </c>
      <c r="C3" s="44"/>
      <c r="D3" s="44"/>
    </row>
    <row r="4" spans="2:6" ht="15" customHeight="1" x14ac:dyDescent="0.3">
      <c r="B4" s="17"/>
      <c r="C4" s="44"/>
      <c r="D4" s="428"/>
    </row>
    <row r="5" spans="2:6" x14ac:dyDescent="0.3">
      <c r="B5" s="120"/>
      <c r="C5" s="121"/>
      <c r="D5" s="86" t="s">
        <v>1975</v>
      </c>
    </row>
    <row r="6" spans="2:6" x14ac:dyDescent="0.3">
      <c r="B6" s="123"/>
      <c r="C6" s="85" t="s">
        <v>124</v>
      </c>
      <c r="D6" s="85" t="s">
        <v>952</v>
      </c>
      <c r="E6"/>
    </row>
    <row r="7" spans="2:6" ht="69" x14ac:dyDescent="0.3">
      <c r="B7" s="97" t="s">
        <v>1972</v>
      </c>
      <c r="C7" s="85" t="s">
        <v>210</v>
      </c>
      <c r="D7" s="483" t="s">
        <v>5433</v>
      </c>
      <c r="E7"/>
    </row>
    <row r="8" spans="2:6" ht="27.6" x14ac:dyDescent="0.3">
      <c r="B8" s="97" t="s">
        <v>1973</v>
      </c>
      <c r="C8" s="85" t="s">
        <v>211</v>
      </c>
      <c r="D8" s="483" t="s">
        <v>5434</v>
      </c>
      <c r="E8"/>
    </row>
    <row r="9" spans="2:6" ht="55.2" x14ac:dyDescent="0.3">
      <c r="B9" s="97" t="s">
        <v>1974</v>
      </c>
      <c r="C9" s="85" t="s">
        <v>212</v>
      </c>
      <c r="D9" s="483" t="s">
        <v>5435</v>
      </c>
      <c r="E9"/>
    </row>
  </sheetData>
  <mergeCells count="1">
    <mergeCell ref="B2:D2"/>
  </mergeCells>
  <pageMargins left="0.7" right="0.7" top="0.75" bottom="0.75" header="0.3" footer="0.3"/>
  <drawing r:id="rId1"/>
  <legacyDrawing r:id="rId2"/>
  <controls>
    <mc:AlternateContent xmlns:mc="http://schemas.openxmlformats.org/markup-compatibility/2006">
      <mc:Choice Requires="x14">
        <control shapeId="91137" r:id="rId3" name="aguWaterMark">
          <controlPr defaultSize="0" disabled="1" autoLine="0" autoPict="0" r:id="rId4">
            <anchor moveWithCells="1">
              <from>
                <xdr:col>0</xdr:col>
                <xdr:colOff>0</xdr:colOff>
                <xdr:row>0</xdr:row>
                <xdr:rowOff>0</xdr:rowOff>
              </from>
              <to>
                <xdr:col>1</xdr:col>
                <xdr:colOff>1097280</xdr:colOff>
                <xdr:row>1</xdr:row>
                <xdr:rowOff>106680</xdr:rowOff>
              </to>
            </anchor>
          </controlPr>
        </control>
      </mc:Choice>
      <mc:Fallback>
        <control shapeId="91137" r:id="rId3" name="aguWaterMark"/>
      </mc:Fallback>
    </mc:AlternateContent>
  </control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E6D2-CA06-4736-9D54-7BA846CC3511}">
  <sheetPr codeName="Sheet76">
    <tabColor theme="0" tint="-4.9989318521683403E-2"/>
  </sheetPr>
  <dimension ref="B1:F16"/>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50.5546875" customWidth="1"/>
    <col min="3" max="3" width="7.5546875" customWidth="1"/>
    <col min="4" max="4" width="150.5546875" customWidth="1"/>
    <col min="5" max="5" width="13.109375" style="48" customWidth="1"/>
    <col min="6" max="6" width="52.44140625" customWidth="1"/>
  </cols>
  <sheetData>
    <row r="1" spans="2:6" ht="10.199999999999999" customHeight="1" x14ac:dyDescent="0.3"/>
    <row r="2" spans="2:6" ht="27.9" customHeight="1" x14ac:dyDescent="0.3">
      <c r="B2" s="544" t="s">
        <v>942</v>
      </c>
      <c r="C2" s="544"/>
      <c r="D2" s="544"/>
      <c r="F2" s="16"/>
    </row>
    <row r="3" spans="2:6" ht="14.4" customHeight="1" x14ac:dyDescent="0.3">
      <c r="B3" s="129" t="s">
        <v>1991</v>
      </c>
      <c r="C3" s="44"/>
      <c r="D3" s="44"/>
    </row>
    <row r="4" spans="2:6" ht="15" customHeight="1" x14ac:dyDescent="0.3">
      <c r="B4" s="17"/>
      <c r="C4" s="44"/>
      <c r="D4" s="44"/>
    </row>
    <row r="5" spans="2:6" x14ac:dyDescent="0.3">
      <c r="B5" s="120"/>
      <c r="C5" s="121"/>
      <c r="D5" s="86" t="s">
        <v>309</v>
      </c>
    </row>
    <row r="6" spans="2:6" x14ac:dyDescent="0.3">
      <c r="B6" s="123" t="s">
        <v>310</v>
      </c>
      <c r="C6" s="85" t="s">
        <v>124</v>
      </c>
      <c r="D6" s="85" t="s">
        <v>952</v>
      </c>
      <c r="E6"/>
    </row>
    <row r="7" spans="2:6" ht="84" customHeight="1" x14ac:dyDescent="0.3">
      <c r="B7" s="140" t="s">
        <v>5209</v>
      </c>
      <c r="C7" s="85" t="s">
        <v>210</v>
      </c>
      <c r="D7" s="326" t="s">
        <v>5278</v>
      </c>
      <c r="E7"/>
    </row>
    <row r="8" spans="2:6" ht="84" customHeight="1" x14ac:dyDescent="0.3">
      <c r="B8" s="140" t="s">
        <v>5210</v>
      </c>
      <c r="C8" s="85" t="s">
        <v>211</v>
      </c>
      <c r="D8" s="326" t="s">
        <v>5279</v>
      </c>
      <c r="E8"/>
    </row>
    <row r="9" spans="2:6" ht="84" customHeight="1" x14ac:dyDescent="0.3">
      <c r="B9" s="140" t="s">
        <v>5211</v>
      </c>
      <c r="C9" s="85" t="s">
        <v>212</v>
      </c>
      <c r="D9" s="326" t="s">
        <v>5280</v>
      </c>
      <c r="E9"/>
    </row>
    <row r="10" spans="2:6" ht="84" customHeight="1" x14ac:dyDescent="0.3">
      <c r="B10" s="140" t="s">
        <v>5211</v>
      </c>
      <c r="C10" s="85" t="s">
        <v>231</v>
      </c>
      <c r="D10" s="326" t="s">
        <v>5281</v>
      </c>
      <c r="E10"/>
    </row>
    <row r="11" spans="2:6" ht="191.4" customHeight="1" x14ac:dyDescent="0.3">
      <c r="B11" s="140" t="s">
        <v>5212</v>
      </c>
      <c r="C11" s="85" t="s">
        <v>232</v>
      </c>
      <c r="D11" s="326" t="s">
        <v>5414</v>
      </c>
      <c r="E11" s="556"/>
      <c r="F11" s="556"/>
    </row>
    <row r="12" spans="2:6" x14ac:dyDescent="0.3">
      <c r="E12" s="556"/>
      <c r="F12" s="556"/>
    </row>
    <row r="13" spans="2:6" x14ac:dyDescent="0.3">
      <c r="E13" s="556"/>
      <c r="F13" s="556"/>
    </row>
    <row r="14" spans="2:6" x14ac:dyDescent="0.3">
      <c r="E14" s="556"/>
      <c r="F14" s="556"/>
    </row>
    <row r="15" spans="2:6" x14ac:dyDescent="0.3">
      <c r="E15" s="556"/>
      <c r="F15" s="556"/>
    </row>
    <row r="16" spans="2:6" x14ac:dyDescent="0.3">
      <c r="E16" s="556"/>
      <c r="F16" s="556"/>
    </row>
  </sheetData>
  <mergeCells count="2">
    <mergeCell ref="B2:D2"/>
    <mergeCell ref="E11:F16"/>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&amp;C&amp;P</oddFooter>
  </headerFooter>
  <drawing r:id="rId2"/>
  <legacyDrawing r:id="rId3"/>
  <controls>
    <mc:AlternateContent xmlns:mc="http://schemas.openxmlformats.org/markup-compatibility/2006">
      <mc:Choice Requires="x14">
        <control shapeId="95233"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95233" r:id="rId4" name="aguWaterMark"/>
      </mc:Fallback>
    </mc:AlternateContent>
  </control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ECE0-CEE6-4F41-A35A-DEA62A5EE6F9}">
  <sheetPr codeName="Sheet85">
    <tabColor theme="0" tint="-4.9989318521683403E-2"/>
  </sheetPr>
  <dimension ref="A1:J28"/>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79.5546875" customWidth="1"/>
    <col min="3" max="3" width="7.5546875" customWidth="1"/>
    <col min="4" max="7" width="22.33203125" customWidth="1"/>
    <col min="9" max="9" width="13.109375" style="48" customWidth="1"/>
    <col min="10" max="10" width="52.44140625" customWidth="1"/>
  </cols>
  <sheetData>
    <row r="1" spans="1:10" ht="10.199999999999999" customHeight="1" x14ac:dyDescent="0.3"/>
    <row r="2" spans="1:10" ht="27.9" customHeight="1" x14ac:dyDescent="0.3">
      <c r="B2" s="544" t="s">
        <v>1929</v>
      </c>
      <c r="C2" s="544"/>
      <c r="D2" s="544"/>
      <c r="E2" s="544"/>
      <c r="F2" s="544"/>
      <c r="G2" s="544"/>
      <c r="J2" s="16"/>
    </row>
    <row r="3" spans="1:10" ht="14.4" customHeight="1" x14ac:dyDescent="0.3">
      <c r="A3" s="17"/>
      <c r="B3" s="129" t="s">
        <v>1991</v>
      </c>
      <c r="C3" s="17"/>
      <c r="D3" s="44"/>
      <c r="E3" s="44"/>
      <c r="F3" s="44"/>
      <c r="G3" s="44"/>
      <c r="H3" s="44"/>
    </row>
    <row r="4" spans="1:10" s="53" customFormat="1" x14ac:dyDescent="0.3">
      <c r="A4"/>
      <c r="C4"/>
    </row>
    <row r="5" spans="1:10" x14ac:dyDescent="0.3">
      <c r="B5" s="120"/>
      <c r="C5" s="155"/>
      <c r="D5" s="86" t="s">
        <v>213</v>
      </c>
      <c r="E5" s="86" t="s">
        <v>214</v>
      </c>
      <c r="F5" s="86" t="s">
        <v>234</v>
      </c>
      <c r="G5" s="86" t="s">
        <v>472</v>
      </c>
    </row>
    <row r="6" spans="1:10" x14ac:dyDescent="0.3">
      <c r="B6" s="205" t="s">
        <v>1952</v>
      </c>
      <c r="C6" s="85" t="s">
        <v>124</v>
      </c>
      <c r="D6" s="85" t="s">
        <v>210</v>
      </c>
      <c r="E6" s="85" t="s">
        <v>211</v>
      </c>
      <c r="F6" s="85" t="s">
        <v>212</v>
      </c>
      <c r="G6" s="85" t="s">
        <v>231</v>
      </c>
    </row>
    <row r="7" spans="1:10" x14ac:dyDescent="0.3">
      <c r="B7" s="97" t="s">
        <v>1935</v>
      </c>
      <c r="C7" s="85">
        <v>1</v>
      </c>
      <c r="D7" s="95"/>
      <c r="E7" s="95"/>
      <c r="F7" s="95"/>
      <c r="G7" s="211">
        <v>43885360.352200001</v>
      </c>
      <c r="H7" s="474"/>
    </row>
    <row r="8" spans="1:10" x14ac:dyDescent="0.3">
      <c r="B8" s="97" t="s">
        <v>1936</v>
      </c>
      <c r="C8" s="85" t="s">
        <v>1930</v>
      </c>
      <c r="D8" s="95"/>
      <c r="E8" s="95"/>
      <c r="F8" s="95"/>
      <c r="G8" s="211">
        <v>43885360.352200001</v>
      </c>
      <c r="H8" s="474"/>
    </row>
    <row r="9" spans="1:10" x14ac:dyDescent="0.3">
      <c r="B9" s="97" t="s">
        <v>1937</v>
      </c>
      <c r="C9" s="85" t="s">
        <v>470</v>
      </c>
      <c r="D9" s="211"/>
      <c r="E9" s="211"/>
      <c r="F9" s="211"/>
      <c r="G9" s="211"/>
    </row>
    <row r="10" spans="1:10" x14ac:dyDescent="0.3">
      <c r="B10" s="97" t="s">
        <v>1938</v>
      </c>
      <c r="C10" s="85" t="s">
        <v>471</v>
      </c>
      <c r="D10" s="211"/>
      <c r="E10" s="211"/>
      <c r="F10" s="211"/>
      <c r="G10" s="211"/>
    </row>
    <row r="11" spans="1:10" x14ac:dyDescent="0.3">
      <c r="B11" s="97" t="s">
        <v>1939</v>
      </c>
      <c r="C11" s="85" t="s">
        <v>1931</v>
      </c>
      <c r="D11" s="211"/>
      <c r="E11" s="211"/>
      <c r="F11" s="211"/>
      <c r="G11" s="211"/>
    </row>
    <row r="12" spans="1:10" x14ac:dyDescent="0.3">
      <c r="B12" s="97" t="s">
        <v>1940</v>
      </c>
      <c r="C12" s="85" t="s">
        <v>1932</v>
      </c>
      <c r="D12" s="211"/>
      <c r="E12" s="211"/>
      <c r="F12" s="211"/>
      <c r="G12" s="211"/>
    </row>
    <row r="13" spans="1:10" x14ac:dyDescent="0.3">
      <c r="B13" s="97" t="s">
        <v>1941</v>
      </c>
      <c r="C13" s="85">
        <v>2</v>
      </c>
      <c r="D13" s="95"/>
      <c r="E13" s="95"/>
      <c r="F13" s="95"/>
      <c r="G13" s="211">
        <v>8298643.6900000004</v>
      </c>
      <c r="H13" s="474"/>
    </row>
    <row r="14" spans="1:10" x14ac:dyDescent="0.3">
      <c r="B14" s="97" t="s">
        <v>1942</v>
      </c>
      <c r="C14" s="85" t="s">
        <v>429</v>
      </c>
      <c r="D14" s="211"/>
      <c r="E14" s="211"/>
      <c r="F14" s="211"/>
      <c r="G14" s="211"/>
    </row>
    <row r="15" spans="1:10" x14ac:dyDescent="0.3">
      <c r="B15" s="97" t="s">
        <v>1943</v>
      </c>
      <c r="C15" s="85" t="s">
        <v>431</v>
      </c>
      <c r="D15" s="211"/>
      <c r="E15" s="211"/>
      <c r="F15" s="211"/>
      <c r="G15" s="211"/>
    </row>
    <row r="16" spans="1:10" x14ac:dyDescent="0.3">
      <c r="B16" s="97" t="s">
        <v>1944</v>
      </c>
      <c r="C16" s="85" t="s">
        <v>433</v>
      </c>
      <c r="D16" s="211"/>
      <c r="E16" s="211"/>
      <c r="F16" s="211"/>
      <c r="G16" s="211"/>
    </row>
    <row r="17" spans="2:9" x14ac:dyDescent="0.3">
      <c r="B17" s="97" t="s">
        <v>1945</v>
      </c>
      <c r="C17" s="85" t="s">
        <v>1933</v>
      </c>
      <c r="D17" s="211"/>
      <c r="E17" s="211"/>
      <c r="F17" s="211"/>
      <c r="G17" s="211"/>
    </row>
    <row r="18" spans="2:9" x14ac:dyDescent="0.3">
      <c r="B18" s="97" t="s">
        <v>1946</v>
      </c>
      <c r="C18" s="85">
        <v>3</v>
      </c>
      <c r="D18" s="95"/>
      <c r="E18" s="95"/>
      <c r="F18" s="95"/>
      <c r="G18" s="211">
        <v>27806.063300000002</v>
      </c>
      <c r="H18" s="474"/>
    </row>
    <row r="19" spans="2:9" x14ac:dyDescent="0.3">
      <c r="B19" s="97" t="s">
        <v>1947</v>
      </c>
      <c r="C19" s="85" t="s">
        <v>1095</v>
      </c>
      <c r="D19" s="211"/>
      <c r="E19" s="211"/>
      <c r="F19" s="211"/>
      <c r="G19" s="211"/>
    </row>
    <row r="20" spans="2:9" x14ac:dyDescent="0.3">
      <c r="B20" s="97" t="s">
        <v>1948</v>
      </c>
      <c r="C20" s="85" t="s">
        <v>1096</v>
      </c>
      <c r="D20" s="211"/>
      <c r="E20" s="211"/>
      <c r="F20" s="211"/>
      <c r="G20" s="211"/>
    </row>
    <row r="21" spans="2:9" x14ac:dyDescent="0.3">
      <c r="B21" s="97" t="s">
        <v>1949</v>
      </c>
      <c r="C21" s="85" t="s">
        <v>1934</v>
      </c>
      <c r="D21" s="95"/>
      <c r="E21" s="95"/>
      <c r="F21" s="95"/>
      <c r="G21" s="211"/>
    </row>
    <row r="22" spans="2:9" x14ac:dyDescent="0.3">
      <c r="B22" s="97" t="s">
        <v>1950</v>
      </c>
      <c r="C22" s="85">
        <v>4</v>
      </c>
      <c r="D22" s="95"/>
      <c r="E22" s="95"/>
      <c r="F22" s="95"/>
      <c r="G22" s="211">
        <v>52211810.105499998</v>
      </c>
      <c r="H22" s="474"/>
    </row>
    <row r="23" spans="2:9" x14ac:dyDescent="0.3">
      <c r="B23" s="97" t="s">
        <v>1951</v>
      </c>
      <c r="C23" s="85">
        <v>5</v>
      </c>
      <c r="D23" s="95"/>
      <c r="E23" s="95"/>
      <c r="F23" s="95"/>
      <c r="G23" s="211">
        <v>6265417.21</v>
      </c>
      <c r="H23" s="474"/>
      <c r="I23"/>
    </row>
    <row r="24" spans="2:9" x14ac:dyDescent="0.3">
      <c r="B24" s="222" t="s">
        <v>1963</v>
      </c>
      <c r="C24" s="224"/>
      <c r="D24" s="224"/>
      <c r="E24" s="224"/>
      <c r="F24" s="224"/>
      <c r="G24" s="223"/>
      <c r="I24"/>
    </row>
    <row r="25" spans="2:9" x14ac:dyDescent="0.3">
      <c r="B25" s="97" t="s">
        <v>1954</v>
      </c>
      <c r="C25" s="85" t="s">
        <v>1953</v>
      </c>
      <c r="D25" s="211">
        <v>52211810.105499998</v>
      </c>
      <c r="E25" s="95"/>
      <c r="F25" s="95"/>
      <c r="G25" s="95"/>
      <c r="H25" s="474"/>
      <c r="I25"/>
    </row>
    <row r="26" spans="2:9" x14ac:dyDescent="0.3">
      <c r="B26" s="97" t="s">
        <v>1955</v>
      </c>
      <c r="C26" s="85" t="s">
        <v>1790</v>
      </c>
      <c r="D26" s="211"/>
      <c r="E26" s="95"/>
      <c r="F26" s="95"/>
      <c r="G26" s="95"/>
    </row>
    <row r="27" spans="2:9" x14ac:dyDescent="0.3">
      <c r="B27" s="97" t="s">
        <v>1956</v>
      </c>
      <c r="C27" s="85" t="s">
        <v>1927</v>
      </c>
      <c r="D27" s="211"/>
      <c r="E27" s="95"/>
      <c r="F27" s="95"/>
      <c r="G27" s="95"/>
    </row>
    <row r="28" spans="2:9" x14ac:dyDescent="0.3">
      <c r="D28" s="475"/>
    </row>
  </sheetData>
  <mergeCells count="1">
    <mergeCell ref="B2:G2"/>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&amp;C&amp;P</oddFooter>
  </headerFooter>
  <drawing r:id="rId2"/>
  <legacyDrawing r:id="rId3"/>
  <controls>
    <mc:AlternateContent xmlns:mc="http://schemas.openxmlformats.org/markup-compatibility/2006">
      <mc:Choice Requires="x14">
        <control shapeId="9728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97281" r:id="rId4" name="aguWaterMark"/>
      </mc:Fallback>
    </mc:AlternateContent>
  </control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A402-B5CA-4FAA-BE56-2544B1525F1F}">
  <sheetPr codeName="Sheet90">
    <tabColor theme="0" tint="-4.9989318521683403E-2"/>
  </sheetPr>
  <dimension ref="A1:G10"/>
  <sheetViews>
    <sheetView showGridLines="0" showRowColHeader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79.5546875" customWidth="1"/>
    <col min="3" max="3" width="7.5546875" customWidth="1"/>
    <col min="4" max="4" width="22.33203125" customWidth="1"/>
    <col min="6" max="6" width="13.109375" style="48" customWidth="1"/>
    <col min="7" max="7" width="52.44140625" customWidth="1"/>
  </cols>
  <sheetData>
    <row r="1" spans="1:7" ht="10.199999999999999" customHeight="1" x14ac:dyDescent="0.3"/>
    <row r="2" spans="1:7" ht="27.9" customHeight="1" x14ac:dyDescent="0.3">
      <c r="B2" s="544" t="s">
        <v>1957</v>
      </c>
      <c r="C2" s="544"/>
      <c r="D2" s="544"/>
      <c r="G2" s="16"/>
    </row>
    <row r="3" spans="1:7" ht="14.4" customHeight="1" x14ac:dyDescent="0.3">
      <c r="A3" s="17"/>
      <c r="B3" s="129" t="s">
        <v>1991</v>
      </c>
      <c r="C3" s="17"/>
      <c r="D3" s="44"/>
      <c r="E3" s="44"/>
    </row>
    <row r="4" spans="1:7" s="53" customFormat="1" x14ac:dyDescent="0.3">
      <c r="A4"/>
      <c r="C4"/>
    </row>
    <row r="5" spans="1:7" x14ac:dyDescent="0.3">
      <c r="B5" s="205"/>
      <c r="C5" s="85" t="s">
        <v>124</v>
      </c>
      <c r="D5" s="85" t="s">
        <v>210</v>
      </c>
    </row>
    <row r="6" spans="1:7" x14ac:dyDescent="0.3">
      <c r="B6" s="97" t="s">
        <v>1958</v>
      </c>
      <c r="C6" s="85">
        <v>1</v>
      </c>
      <c r="D6" s="312">
        <v>6265417.21</v>
      </c>
    </row>
    <row r="7" spans="1:7" x14ac:dyDescent="0.3">
      <c r="B7" s="97" t="s">
        <v>1959</v>
      </c>
      <c r="C7" s="85" t="s">
        <v>423</v>
      </c>
      <c r="D7" s="312"/>
    </row>
    <row r="8" spans="1:7" x14ac:dyDescent="0.3">
      <c r="B8" s="97" t="s">
        <v>1610</v>
      </c>
      <c r="C8" s="85">
        <v>2</v>
      </c>
      <c r="D8" s="95"/>
    </row>
    <row r="9" spans="1:7" x14ac:dyDescent="0.3">
      <c r="B9" s="97" t="s">
        <v>1960</v>
      </c>
      <c r="C9" s="85">
        <v>3</v>
      </c>
      <c r="D9" s="312">
        <v>6265417.21</v>
      </c>
    </row>
    <row r="10" spans="1:7" x14ac:dyDescent="0.3">
      <c r="B10" s="97" t="s">
        <v>1961</v>
      </c>
      <c r="C10" s="85">
        <v>4</v>
      </c>
      <c r="D10" s="312">
        <v>78317715.125</v>
      </c>
    </row>
  </sheetData>
  <mergeCells count="1">
    <mergeCell ref="B2:D2"/>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&amp;C&amp;P</oddFooter>
  </headerFooter>
  <drawing r:id="rId2"/>
  <legacyDrawing r:id="rId3"/>
  <controls>
    <mc:AlternateContent xmlns:mc="http://schemas.openxmlformats.org/markup-compatibility/2006">
      <mc:Choice Requires="x14">
        <control shapeId="9830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98305" r:id="rId4" name="aguWaterMark"/>
      </mc:Fallback>
    </mc:AlternateContent>
  </control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4826-7703-43B6-9D52-63D0E7B1BA97}">
  <sheetPr codeName="Sheet79">
    <tabColor theme="0" tint="-4.9989318521683403E-2"/>
    <pageSetUpPr fitToPage="1"/>
  </sheetPr>
  <dimension ref="B1:F22"/>
  <sheetViews>
    <sheetView showGridLines="0" zoomScale="85" zoomScaleNormal="85" zoomScalePageLayoutView="90" workbookViewId="0">
      <pane xSplit="5" ySplit="6" topLeftCell="F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3.5546875" customWidth="1"/>
    <col min="3" max="3" width="2.6640625" customWidth="1"/>
    <col min="4" max="4" width="77.33203125" customWidth="1"/>
    <col min="5" max="5" width="7.5546875" customWidth="1"/>
    <col min="6" max="6" width="100.5546875" customWidth="1"/>
  </cols>
  <sheetData>
    <row r="1" spans="2:6" ht="10.199999999999999" customHeight="1" x14ac:dyDescent="0.3"/>
    <row r="2" spans="2:6" ht="27.9" customHeight="1" x14ac:dyDescent="0.3">
      <c r="B2" s="544" t="s">
        <v>941</v>
      </c>
      <c r="C2" s="544"/>
      <c r="D2" s="544"/>
      <c r="E2" s="544"/>
      <c r="F2" s="544"/>
    </row>
    <row r="3" spans="2:6" ht="14.4" customHeight="1" x14ac:dyDescent="0.3">
      <c r="B3" s="129" t="s">
        <v>1991</v>
      </c>
      <c r="C3" s="6"/>
      <c r="D3" s="6"/>
      <c r="E3" s="6"/>
      <c r="F3" s="6"/>
    </row>
    <row r="4" spans="2:6" x14ac:dyDescent="0.3">
      <c r="B4" s="490"/>
      <c r="C4" s="6"/>
      <c r="D4" s="6"/>
      <c r="E4" s="6"/>
      <c r="F4" s="6"/>
    </row>
    <row r="5" spans="2:6" x14ac:dyDescent="0.3">
      <c r="B5" s="672"/>
      <c r="C5" s="673"/>
      <c r="D5" s="673"/>
      <c r="E5" s="121"/>
      <c r="F5" s="86" t="s">
        <v>309</v>
      </c>
    </row>
    <row r="6" spans="2:6" x14ac:dyDescent="0.3">
      <c r="B6" s="674"/>
      <c r="C6" s="675"/>
      <c r="D6" s="675"/>
      <c r="E6" s="85" t="s">
        <v>124</v>
      </c>
      <c r="F6" s="85" t="s">
        <v>952</v>
      </c>
    </row>
    <row r="7" spans="2:6" ht="14.4" customHeight="1" x14ac:dyDescent="0.3">
      <c r="B7" s="676" t="s">
        <v>1105</v>
      </c>
      <c r="C7" s="677"/>
      <c r="D7" s="677"/>
      <c r="E7" s="224"/>
      <c r="F7" s="248"/>
    </row>
    <row r="8" spans="2:6" ht="220.8" x14ac:dyDescent="0.3">
      <c r="B8" s="243"/>
      <c r="C8" s="542" t="s">
        <v>1983</v>
      </c>
      <c r="D8" s="543"/>
      <c r="E8" s="188" t="s">
        <v>210</v>
      </c>
      <c r="F8" s="326" t="s">
        <v>5445</v>
      </c>
    </row>
    <row r="9" spans="2:6" ht="14.4" customHeight="1" x14ac:dyDescent="0.3">
      <c r="B9" s="676" t="s">
        <v>1106</v>
      </c>
      <c r="C9" s="677"/>
      <c r="D9" s="677"/>
      <c r="E9" s="224"/>
      <c r="F9" s="327"/>
    </row>
    <row r="10" spans="2:6" ht="276" x14ac:dyDescent="0.3">
      <c r="B10" s="243"/>
      <c r="C10" s="542" t="s">
        <v>1984</v>
      </c>
      <c r="D10" s="543"/>
      <c r="E10" s="188" t="s">
        <v>211</v>
      </c>
      <c r="F10" s="326" t="s">
        <v>5442</v>
      </c>
    </row>
    <row r="11" spans="2:6" ht="91.8" customHeight="1" x14ac:dyDescent="0.3">
      <c r="B11" s="542" t="s">
        <v>406</v>
      </c>
      <c r="C11" s="563"/>
      <c r="D11" s="543"/>
      <c r="E11" s="188" t="s">
        <v>212</v>
      </c>
      <c r="F11" s="326" t="s">
        <v>5439</v>
      </c>
    </row>
    <row r="12" spans="2:6" ht="254.4" customHeight="1" x14ac:dyDescent="0.3">
      <c r="B12" s="542" t="s">
        <v>407</v>
      </c>
      <c r="C12" s="563"/>
      <c r="D12" s="543"/>
      <c r="E12" s="188" t="s">
        <v>231</v>
      </c>
      <c r="F12" s="326" t="s">
        <v>5380</v>
      </c>
    </row>
    <row r="13" spans="2:6" ht="23.4" customHeight="1" x14ac:dyDescent="0.3">
      <c r="B13" s="676" t="s">
        <v>1107</v>
      </c>
      <c r="C13" s="677"/>
      <c r="D13" s="677"/>
      <c r="E13" s="224"/>
      <c r="F13" s="327"/>
    </row>
    <row r="14" spans="2:6" ht="124.2" x14ac:dyDescent="0.3">
      <c r="B14" s="243"/>
      <c r="C14" s="542" t="s">
        <v>1985</v>
      </c>
      <c r="D14" s="543"/>
      <c r="E14" s="188" t="s">
        <v>232</v>
      </c>
      <c r="F14" s="326" t="s">
        <v>5443</v>
      </c>
    </row>
    <row r="15" spans="2:6" ht="22.2" customHeight="1" x14ac:dyDescent="0.3">
      <c r="B15" s="676" t="s">
        <v>1109</v>
      </c>
      <c r="C15" s="677"/>
      <c r="D15" s="677"/>
      <c r="E15" s="224"/>
      <c r="F15" s="327"/>
    </row>
    <row r="16" spans="2:6" ht="84.6" customHeight="1" x14ac:dyDescent="0.3">
      <c r="B16" s="243"/>
      <c r="C16" s="542" t="s">
        <v>1986</v>
      </c>
      <c r="D16" s="543"/>
      <c r="E16" s="188" t="s">
        <v>271</v>
      </c>
      <c r="F16" s="326" t="s">
        <v>5444</v>
      </c>
    </row>
    <row r="17" spans="2:6" ht="24.6" customHeight="1" x14ac:dyDescent="0.3">
      <c r="B17" s="676" t="s">
        <v>1108</v>
      </c>
      <c r="C17" s="677"/>
      <c r="D17" s="677"/>
      <c r="E17" s="224"/>
      <c r="F17" s="327"/>
    </row>
    <row r="18" spans="2:6" ht="276" x14ac:dyDescent="0.3">
      <c r="B18" s="119"/>
      <c r="C18" s="542" t="s">
        <v>1987</v>
      </c>
      <c r="D18" s="543"/>
      <c r="E18" s="188" t="s">
        <v>272</v>
      </c>
      <c r="F18" s="326" t="s">
        <v>5440</v>
      </c>
    </row>
    <row r="19" spans="2:6" ht="40.799999999999997" customHeight="1" x14ac:dyDescent="0.3">
      <c r="B19" s="542" t="s">
        <v>408</v>
      </c>
      <c r="C19" s="563"/>
      <c r="D19" s="543"/>
      <c r="E19" s="188" t="s">
        <v>299</v>
      </c>
      <c r="F19" s="326" t="s">
        <v>5437</v>
      </c>
    </row>
    <row r="20" spans="2:6" ht="22.2" customHeight="1" x14ac:dyDescent="0.3">
      <c r="B20" s="676" t="s">
        <v>409</v>
      </c>
      <c r="C20" s="677"/>
      <c r="D20" s="677"/>
      <c r="E20" s="224"/>
      <c r="F20" s="327"/>
    </row>
    <row r="21" spans="2:6" ht="51" customHeight="1" x14ac:dyDescent="0.3">
      <c r="B21" s="119"/>
      <c r="C21" s="542" t="s">
        <v>1988</v>
      </c>
      <c r="D21" s="543"/>
      <c r="E21" s="188" t="s">
        <v>319</v>
      </c>
      <c r="F21" s="326" t="s">
        <v>5441</v>
      </c>
    </row>
    <row r="22" spans="2:6" ht="69" x14ac:dyDescent="0.3">
      <c r="B22" s="542" t="s">
        <v>410</v>
      </c>
      <c r="C22" s="563"/>
      <c r="D22" s="543"/>
      <c r="E22" s="188" t="s">
        <v>320</v>
      </c>
      <c r="F22" s="326" t="s">
        <v>5438</v>
      </c>
    </row>
  </sheetData>
  <mergeCells count="18">
    <mergeCell ref="C16:D16"/>
    <mergeCell ref="C18:D18"/>
    <mergeCell ref="B2:F2"/>
    <mergeCell ref="B22:D22"/>
    <mergeCell ref="B19:D19"/>
    <mergeCell ref="B11:D11"/>
    <mergeCell ref="B12:D12"/>
    <mergeCell ref="B5:D6"/>
    <mergeCell ref="B7:D7"/>
    <mergeCell ref="B9:D9"/>
    <mergeCell ref="B13:D13"/>
    <mergeCell ref="B15:D15"/>
    <mergeCell ref="C21:D21"/>
    <mergeCell ref="B17:D17"/>
    <mergeCell ref="B20:D20"/>
    <mergeCell ref="C8:D8"/>
    <mergeCell ref="C10:D10"/>
    <mergeCell ref="C14:D14"/>
  </mergeCells>
  <pageMargins left="0.70866141732283472" right="0.70866141732283472" top="0.74803149606299213" bottom="0.74803149606299213" header="0.31496062992125984" footer="0.31496062992125984"/>
  <pageSetup paperSize="9" scale="74" orientation="landscape" r:id="rId1"/>
  <headerFooter>
    <oddHeader>&amp;CEN
Annex XXXIII</oddHeader>
    <oddFooter>&amp;C&amp;P</oddFooter>
  </headerFooter>
  <drawing r:id="rId2"/>
  <legacyDrawing r:id="rId3"/>
  <controls>
    <mc:AlternateContent xmlns:mc="http://schemas.openxmlformats.org/markup-compatibility/2006">
      <mc:Choice Requires="x14">
        <control shapeId="99329" r:id="rId4" name="aguWaterMark">
          <controlPr defaultSize="0" disabled="1" autoLine="0" autoPict="0" r:id="rId5">
            <anchor moveWithCells="1">
              <from>
                <xdr:col>0</xdr:col>
                <xdr:colOff>0</xdr:colOff>
                <xdr:row>0</xdr:row>
                <xdr:rowOff>0</xdr:rowOff>
              </from>
              <to>
                <xdr:col>3</xdr:col>
                <xdr:colOff>678180</xdr:colOff>
                <xdr:row>1</xdr:row>
                <xdr:rowOff>106680</xdr:rowOff>
              </to>
            </anchor>
          </controlPr>
        </control>
      </mc:Choice>
      <mc:Fallback>
        <control shapeId="99329" r:id="rId4" name="aguWaterMark"/>
      </mc:Fallback>
    </mc:AlternateContent>
  </control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1E44-910C-4281-AEF1-987C8D6AEB68}">
  <sheetPr codeName="Sheet86">
    <tabColor theme="0" tint="-4.9989318521683403E-2"/>
  </sheetPr>
  <dimension ref="A1:M15"/>
  <sheetViews>
    <sheetView showGridLines="0" showRowColHeaders="0" zoomScaleNormal="10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6.6640625" customWidth="1"/>
    <col min="3" max="3" width="47.109375" customWidth="1"/>
    <col min="4" max="4" width="7.5546875" customWidth="1"/>
    <col min="5" max="6" width="18.5546875" style="1" customWidth="1"/>
    <col min="7" max="12" width="18.5546875" customWidth="1"/>
  </cols>
  <sheetData>
    <row r="1" spans="1:13" ht="10.199999999999999" customHeight="1" x14ac:dyDescent="0.3">
      <c r="A1" s="54"/>
      <c r="D1" s="54"/>
      <c r="E1" s="63"/>
      <c r="F1" s="64"/>
      <c r="G1" s="11"/>
      <c r="H1" s="11"/>
      <c r="I1" s="11"/>
      <c r="J1" s="11"/>
      <c r="K1" s="11"/>
      <c r="L1" s="11"/>
    </row>
    <row r="2" spans="1:13" ht="27.9" customHeight="1" x14ac:dyDescent="0.3">
      <c r="A2" s="54"/>
      <c r="B2" s="544" t="s">
        <v>913</v>
      </c>
      <c r="C2" s="544"/>
      <c r="D2" s="544"/>
      <c r="E2" s="544"/>
      <c r="F2" s="544"/>
      <c r="G2" s="544"/>
      <c r="H2" s="544"/>
      <c r="I2" s="544"/>
      <c r="J2" s="544"/>
      <c r="K2" s="544"/>
      <c r="L2" s="544"/>
    </row>
    <row r="3" spans="1:13" ht="14.4" customHeight="1" x14ac:dyDescent="0.3">
      <c r="A3" s="54"/>
      <c r="B3" s="129" t="s">
        <v>1991</v>
      </c>
      <c r="C3" s="129"/>
      <c r="D3" s="54"/>
      <c r="E3" s="65"/>
      <c r="F3" s="65"/>
      <c r="G3" s="59"/>
      <c r="H3" s="59"/>
      <c r="I3" s="59"/>
      <c r="J3" s="59"/>
      <c r="K3" s="59"/>
      <c r="L3" s="54"/>
    </row>
    <row r="4" spans="1:13" ht="14.4" customHeight="1" x14ac:dyDescent="0.3">
      <c r="A4" s="54"/>
      <c r="B4" s="139"/>
      <c r="C4" s="193"/>
      <c r="D4" s="221"/>
      <c r="E4" s="626" t="s">
        <v>355</v>
      </c>
      <c r="F4" s="635"/>
      <c r="G4" s="626" t="s">
        <v>356</v>
      </c>
      <c r="H4" s="635"/>
      <c r="I4" s="626" t="s">
        <v>357</v>
      </c>
      <c r="J4" s="635"/>
      <c r="K4" s="626" t="s">
        <v>358</v>
      </c>
      <c r="L4" s="635"/>
    </row>
    <row r="5" spans="1:13" ht="36" x14ac:dyDescent="0.3">
      <c r="A5" s="54"/>
      <c r="B5" s="192"/>
      <c r="C5" s="194"/>
      <c r="D5" s="98"/>
      <c r="E5" s="207"/>
      <c r="F5" s="197" t="s">
        <v>359</v>
      </c>
      <c r="G5" s="207"/>
      <c r="H5" s="197" t="s">
        <v>359</v>
      </c>
      <c r="I5" s="207"/>
      <c r="J5" s="197" t="s">
        <v>360</v>
      </c>
      <c r="K5" s="207"/>
      <c r="L5" s="197" t="s">
        <v>360</v>
      </c>
    </row>
    <row r="6" spans="1:13" x14ac:dyDescent="0.3">
      <c r="A6" s="54"/>
      <c r="B6" s="192"/>
      <c r="C6" s="194"/>
      <c r="D6" s="124" t="s">
        <v>124</v>
      </c>
      <c r="E6" s="143" t="s">
        <v>339</v>
      </c>
      <c r="F6" s="143" t="s">
        <v>361</v>
      </c>
      <c r="G6" s="143" t="s">
        <v>362</v>
      </c>
      <c r="H6" s="143" t="s">
        <v>363</v>
      </c>
      <c r="I6" s="143" t="s">
        <v>364</v>
      </c>
      <c r="J6" s="143" t="s">
        <v>365</v>
      </c>
      <c r="K6" s="143" t="s">
        <v>366</v>
      </c>
      <c r="L6" s="143" t="s">
        <v>367</v>
      </c>
    </row>
    <row r="7" spans="1:13" x14ac:dyDescent="0.3">
      <c r="B7" s="678" t="s">
        <v>368</v>
      </c>
      <c r="C7" s="679"/>
      <c r="D7" s="188" t="s">
        <v>339</v>
      </c>
      <c r="E7" s="312">
        <v>341353123.27060002</v>
      </c>
      <c r="F7" s="312">
        <v>11069081.157199999</v>
      </c>
      <c r="G7" s="317"/>
      <c r="H7" s="317"/>
      <c r="I7" s="312">
        <v>2158011858.5444999</v>
      </c>
      <c r="J7" s="312">
        <v>478761231.72799999</v>
      </c>
      <c r="K7" s="317"/>
      <c r="L7" s="317"/>
      <c r="M7" s="476"/>
    </row>
    <row r="8" spans="1:13" x14ac:dyDescent="0.3">
      <c r="B8" s="680" t="s">
        <v>369</v>
      </c>
      <c r="C8" s="652"/>
      <c r="D8" s="188" t="s">
        <v>361</v>
      </c>
      <c r="E8" s="312"/>
      <c r="F8" s="312"/>
      <c r="G8" s="312"/>
      <c r="H8" s="312"/>
      <c r="I8" s="312">
        <v>13400.08</v>
      </c>
      <c r="J8" s="312"/>
      <c r="K8" s="312">
        <v>13400.08</v>
      </c>
      <c r="L8" s="312"/>
      <c r="M8" s="1"/>
    </row>
    <row r="9" spans="1:13" x14ac:dyDescent="0.3">
      <c r="B9" s="680" t="s">
        <v>370</v>
      </c>
      <c r="C9" s="652"/>
      <c r="D9" s="188" t="s">
        <v>362</v>
      </c>
      <c r="E9" s="312">
        <v>11069081.157199999</v>
      </c>
      <c r="F9" s="312">
        <v>11069081.157199999</v>
      </c>
      <c r="G9" s="312"/>
      <c r="H9" s="312"/>
      <c r="I9" s="312">
        <v>40111090.572899997</v>
      </c>
      <c r="J9" s="312">
        <v>40111090.572899997</v>
      </c>
      <c r="K9" s="312">
        <v>40111090.572899997</v>
      </c>
      <c r="L9" s="312"/>
      <c r="M9" s="476"/>
    </row>
    <row r="10" spans="1:13" x14ac:dyDescent="0.3">
      <c r="B10" s="225"/>
      <c r="C10" s="113" t="s">
        <v>371</v>
      </c>
      <c r="D10" s="188" t="s">
        <v>363</v>
      </c>
      <c r="E10" s="312"/>
      <c r="F10" s="312"/>
      <c r="G10" s="312"/>
      <c r="H10" s="312"/>
      <c r="I10" s="312"/>
      <c r="J10" s="312"/>
      <c r="K10" s="312"/>
      <c r="L10" s="312"/>
      <c r="M10" s="1"/>
    </row>
    <row r="11" spans="1:13" x14ac:dyDescent="0.3">
      <c r="B11" s="225"/>
      <c r="C11" s="113" t="s">
        <v>372</v>
      </c>
      <c r="D11" s="188" t="s">
        <v>364</v>
      </c>
      <c r="E11" s="312"/>
      <c r="F11" s="312"/>
      <c r="G11" s="312"/>
      <c r="H11" s="312"/>
      <c r="I11" s="312"/>
      <c r="J11" s="312"/>
      <c r="K11" s="312"/>
      <c r="L11" s="312"/>
      <c r="M11" s="1"/>
    </row>
    <row r="12" spans="1:13" x14ac:dyDescent="0.3">
      <c r="B12" s="225"/>
      <c r="C12" s="113" t="s">
        <v>374</v>
      </c>
      <c r="D12" s="188" t="s">
        <v>373</v>
      </c>
      <c r="E12" s="312">
        <v>11069081.157199999</v>
      </c>
      <c r="F12" s="312">
        <v>11069081.157199999</v>
      </c>
      <c r="G12" s="312"/>
      <c r="H12" s="312"/>
      <c r="I12" s="312">
        <v>30302957.2029</v>
      </c>
      <c r="J12" s="312">
        <v>30302957.2029</v>
      </c>
      <c r="K12" s="312">
        <v>30302957.2029</v>
      </c>
      <c r="L12" s="312"/>
      <c r="M12" s="476"/>
    </row>
    <row r="13" spans="1:13" x14ac:dyDescent="0.3">
      <c r="B13" s="225"/>
      <c r="C13" s="113" t="s">
        <v>375</v>
      </c>
      <c r="D13" s="188" t="s">
        <v>365</v>
      </c>
      <c r="E13" s="312"/>
      <c r="F13" s="312"/>
      <c r="G13" s="312"/>
      <c r="H13" s="312"/>
      <c r="I13" s="312">
        <v>4113695.085</v>
      </c>
      <c r="J13" s="312">
        <v>4113695.085</v>
      </c>
      <c r="K13" s="312">
        <v>4113695.085</v>
      </c>
      <c r="L13" s="312"/>
      <c r="M13" s="1"/>
    </row>
    <row r="14" spans="1:13" x14ac:dyDescent="0.3">
      <c r="B14" s="225"/>
      <c r="C14" s="113" t="s">
        <v>376</v>
      </c>
      <c r="D14" s="188" t="s">
        <v>366</v>
      </c>
      <c r="E14" s="312"/>
      <c r="F14" s="312"/>
      <c r="G14" s="312"/>
      <c r="H14" s="312"/>
      <c r="I14" s="312">
        <v>7347212.2949999999</v>
      </c>
      <c r="J14" s="312">
        <v>7347212.2949999999</v>
      </c>
      <c r="K14" s="312">
        <v>7347212.2949999999</v>
      </c>
      <c r="L14" s="312"/>
      <c r="M14" s="1"/>
    </row>
    <row r="15" spans="1:13" x14ac:dyDescent="0.3">
      <c r="B15" s="681" t="s">
        <v>378</v>
      </c>
      <c r="C15" s="652"/>
      <c r="D15" s="188" t="s">
        <v>377</v>
      </c>
      <c r="E15" s="332">
        <v>330372555.12840003</v>
      </c>
      <c r="F15" s="312"/>
      <c r="G15" s="317"/>
      <c r="H15" s="317"/>
      <c r="I15" s="332">
        <v>2117887367.9266</v>
      </c>
      <c r="J15" s="312">
        <v>432688986.93000001</v>
      </c>
      <c r="K15" s="317"/>
      <c r="L15" s="317"/>
      <c r="M15" s="476"/>
    </row>
  </sheetData>
  <mergeCells count="9">
    <mergeCell ref="B2:L2"/>
    <mergeCell ref="B7:C7"/>
    <mergeCell ref="B8:C8"/>
    <mergeCell ref="B9:C9"/>
    <mergeCell ref="B15:C15"/>
    <mergeCell ref="E4:F4"/>
    <mergeCell ref="G4:H4"/>
    <mergeCell ref="I4:J4"/>
    <mergeCell ref="K4:L4"/>
  </mergeCells>
  <conditionalFormatting sqref="E7:L15">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&amp;C&amp;P</oddFooter>
  </headerFooter>
  <ignoredErrors>
    <ignoredError sqref="D7:D15 E6:L6" numberStoredAsText="1"/>
  </ignoredErrors>
  <drawing r:id="rId2"/>
  <legacyDrawing r:id="rId3"/>
  <controls>
    <mc:AlternateContent xmlns:mc="http://schemas.openxmlformats.org/markup-compatibility/2006">
      <mc:Choice Requires="x14">
        <control shapeId="105473" r:id="rId4" name="aguWaterMark">
          <controlPr defaultSize="0" disabled="1" autoLine="0" autoPict="0" r:id="rId5">
            <anchor moveWithCells="1">
              <from>
                <xdr:col>0</xdr:col>
                <xdr:colOff>0</xdr:colOff>
                <xdr:row>0</xdr:row>
                <xdr:rowOff>0</xdr:rowOff>
              </from>
              <to>
                <xdr:col>2</xdr:col>
                <xdr:colOff>647700</xdr:colOff>
                <xdr:row>1</xdr:row>
                <xdr:rowOff>106680</xdr:rowOff>
              </to>
            </anchor>
          </controlPr>
        </control>
      </mc:Choice>
      <mc:Fallback>
        <control shapeId="105473" r:id="rId4" name="aguWaterMark"/>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6690-5116-4155-BA35-5D2B059C78DC}">
  <sheetPr codeName="Sheet95">
    <tabColor theme="0" tint="-4.9989318521683403E-2"/>
  </sheetPr>
  <dimension ref="B1:D14"/>
  <sheetViews>
    <sheetView showGridLine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 defaultRowHeight="14.4" x14ac:dyDescent="0.3"/>
  <cols>
    <col min="1" max="1" width="2.5546875" customWidth="1"/>
    <col min="2" max="2" width="26.6640625" customWidth="1"/>
    <col min="3" max="3" width="7.5546875" customWidth="1"/>
    <col min="4" max="4" width="150.5546875" customWidth="1"/>
  </cols>
  <sheetData>
    <row r="1" spans="2:4" ht="10.199999999999999" customHeight="1" x14ac:dyDescent="0.3"/>
    <row r="2" spans="2:4" ht="27.9" customHeight="1" x14ac:dyDescent="0.3">
      <c r="B2" s="544" t="s">
        <v>935</v>
      </c>
      <c r="C2" s="544"/>
      <c r="D2" s="544"/>
    </row>
    <row r="3" spans="2:4" ht="14.4" customHeight="1" x14ac:dyDescent="0.3">
      <c r="B3" s="118" t="s">
        <v>1991</v>
      </c>
    </row>
    <row r="4" spans="2:4" x14ac:dyDescent="0.3">
      <c r="B4" s="120"/>
      <c r="C4" s="121"/>
      <c r="D4" s="86" t="s">
        <v>309</v>
      </c>
    </row>
    <row r="5" spans="2:4" x14ac:dyDescent="0.3">
      <c r="B5" s="123" t="s">
        <v>310</v>
      </c>
      <c r="C5" s="85" t="s">
        <v>124</v>
      </c>
      <c r="D5" s="85" t="s">
        <v>952</v>
      </c>
    </row>
    <row r="6" spans="2:4" ht="124.2" x14ac:dyDescent="0.3">
      <c r="B6" s="119" t="s">
        <v>269</v>
      </c>
      <c r="C6" s="85" t="s">
        <v>210</v>
      </c>
      <c r="D6" s="280" t="s">
        <v>5314</v>
      </c>
    </row>
    <row r="7" spans="2:4" ht="193.2" x14ac:dyDescent="0.3">
      <c r="B7" s="119" t="s">
        <v>270</v>
      </c>
      <c r="C7" s="85" t="s">
        <v>211</v>
      </c>
      <c r="D7" s="280" t="s">
        <v>5315</v>
      </c>
    </row>
    <row r="13" spans="2:4" x14ac:dyDescent="0.3">
      <c r="D13" s="429"/>
    </row>
    <row r="14" spans="2:4" x14ac:dyDescent="0.3">
      <c r="D14" s="429"/>
    </row>
  </sheetData>
  <mergeCells count="1">
    <mergeCell ref="B2:D2"/>
  </mergeCells>
  <conditionalFormatting sqref="D6:D7">
    <cfRule type="cellIs" dxfId="2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legacyDrawing r:id="rId3"/>
  <controls>
    <mc:AlternateContent xmlns:mc="http://schemas.openxmlformats.org/markup-compatibility/2006">
      <mc:Choice Requires="x14">
        <control shapeId="614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6145" r:id="rId4" name="aguWaterMark"/>
      </mc:Fallback>
    </mc:AlternateContent>
  </control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FA93-184F-4A55-92E7-334163756BF0}">
  <sheetPr codeName="Sheet87">
    <tabColor theme="0" tint="-4.9989318521683403E-2"/>
  </sheetPr>
  <dimension ref="A1:AK23"/>
  <sheetViews>
    <sheetView showGridLines="0" showRowColHeaders="0" zoomScaleNormal="100" workbookViewId="0">
      <pane xSplit="4" ySplit="8" topLeftCell="E9" activePane="bottomRight" state="frozen"/>
      <selection activeCell="B5" sqref="B5:D5"/>
      <selection pane="topRight" activeCell="B5" sqref="B5:D5"/>
      <selection pane="bottomLeft" activeCell="B5" sqref="B5:D5"/>
      <selection pane="bottomRight" activeCell="B5" sqref="B5:D5"/>
    </sheetView>
  </sheetViews>
  <sheetFormatPr defaultColWidth="8.88671875" defaultRowHeight="14.4" x14ac:dyDescent="0.3"/>
  <cols>
    <col min="1" max="1" width="2.5546875" style="10" customWidth="1"/>
    <col min="2" max="2" width="9.6640625" style="10" customWidth="1"/>
    <col min="3" max="3" width="72" style="10" customWidth="1"/>
    <col min="4" max="4" width="6.5546875" style="10" customWidth="1"/>
    <col min="5" max="8" width="18.5546875" style="10" customWidth="1"/>
    <col min="9" max="9" width="17.6640625" style="10" customWidth="1"/>
    <col min="10" max="10" width="19.44140625" style="10" customWidth="1"/>
    <col min="11" max="12" width="17.6640625" style="10" customWidth="1"/>
    <col min="13" max="13" width="13.6640625" style="10" customWidth="1"/>
    <col min="14" max="16384" width="8.88671875" style="10"/>
  </cols>
  <sheetData>
    <row r="1" spans="1:37" ht="10.199999999999999" customHeight="1" x14ac:dyDescent="0.3">
      <c r="A1" s="12"/>
      <c r="D1" s="12"/>
      <c r="E1" s="70"/>
      <c r="F1" s="70"/>
      <c r="G1" s="70"/>
      <c r="H1" s="70"/>
    </row>
    <row r="2" spans="1:37" ht="27.9" customHeight="1" x14ac:dyDescent="0.3">
      <c r="A2" s="12"/>
      <c r="B2" s="544" t="s">
        <v>914</v>
      </c>
      <c r="C2" s="544"/>
      <c r="D2" s="544"/>
      <c r="E2" s="544"/>
      <c r="F2" s="544"/>
      <c r="G2" s="544"/>
      <c r="H2" s="544"/>
    </row>
    <row r="3" spans="1:37" s="9" customFormat="1" ht="14.4" customHeight="1" x14ac:dyDescent="0.3">
      <c r="B3" s="129" t="s">
        <v>1991</v>
      </c>
      <c r="C3" s="79"/>
      <c r="E3" s="60"/>
      <c r="F3" s="60"/>
      <c r="G3" s="60"/>
      <c r="H3" s="6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s="9" customFormat="1" ht="14.4" customHeight="1" x14ac:dyDescent="0.3">
      <c r="B4" s="79"/>
      <c r="C4" s="79"/>
      <c r="E4" s="60"/>
      <c r="F4" s="60"/>
      <c r="G4" s="60"/>
      <c r="H4" s="6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ht="14.4" customHeight="1" x14ac:dyDescent="0.3">
      <c r="A5" s="12"/>
      <c r="B5" s="621"/>
      <c r="C5" s="622"/>
      <c r="D5" s="619"/>
      <c r="E5" s="626" t="s">
        <v>379</v>
      </c>
      <c r="F5" s="640"/>
      <c r="G5" s="626" t="s">
        <v>380</v>
      </c>
      <c r="H5" s="635"/>
    </row>
    <row r="6" spans="1:37" ht="36" customHeight="1" x14ac:dyDescent="0.3">
      <c r="A6" s="12"/>
      <c r="B6" s="623"/>
      <c r="C6" s="624"/>
      <c r="D6" s="620"/>
      <c r="E6" s="683"/>
      <c r="F6" s="684"/>
      <c r="G6" s="628" t="s">
        <v>381</v>
      </c>
      <c r="H6" s="685"/>
    </row>
    <row r="7" spans="1:37" ht="36" x14ac:dyDescent="0.3">
      <c r="B7" s="623"/>
      <c r="C7" s="624"/>
      <c r="D7" s="636"/>
      <c r="E7" s="207"/>
      <c r="F7" s="197" t="s">
        <v>359</v>
      </c>
      <c r="G7" s="227"/>
      <c r="H7" s="197" t="s">
        <v>360</v>
      </c>
    </row>
    <row r="8" spans="1:37" x14ac:dyDescent="0.3">
      <c r="B8" s="630"/>
      <c r="C8" s="686"/>
      <c r="D8" s="124" t="s">
        <v>124</v>
      </c>
      <c r="E8" s="143" t="s">
        <v>339</v>
      </c>
      <c r="F8" s="143" t="s">
        <v>361</v>
      </c>
      <c r="G8" s="143" t="s">
        <v>362</v>
      </c>
      <c r="H8" s="143" t="s">
        <v>364</v>
      </c>
    </row>
    <row r="9" spans="1:37" x14ac:dyDescent="0.3">
      <c r="B9" s="678" t="s">
        <v>383</v>
      </c>
      <c r="C9" s="679"/>
      <c r="D9" s="188" t="s">
        <v>382</v>
      </c>
      <c r="E9" s="312"/>
      <c r="F9" s="312"/>
      <c r="G9" s="312"/>
      <c r="H9" s="312"/>
    </row>
    <row r="10" spans="1:37" x14ac:dyDescent="0.3">
      <c r="B10" s="680" t="s">
        <v>385</v>
      </c>
      <c r="C10" s="652"/>
      <c r="D10" s="188" t="s">
        <v>384</v>
      </c>
      <c r="E10" s="312"/>
      <c r="F10" s="312"/>
      <c r="G10" s="312"/>
      <c r="H10" s="312"/>
    </row>
    <row r="11" spans="1:37" x14ac:dyDescent="0.3">
      <c r="B11" s="680" t="s">
        <v>369</v>
      </c>
      <c r="C11" s="652"/>
      <c r="D11" s="188" t="s">
        <v>386</v>
      </c>
      <c r="E11" s="312"/>
      <c r="F11" s="312"/>
      <c r="G11" s="312"/>
      <c r="H11" s="312"/>
    </row>
    <row r="12" spans="1:37" x14ac:dyDescent="0.3">
      <c r="B12" s="680" t="s">
        <v>370</v>
      </c>
      <c r="C12" s="652"/>
      <c r="D12" s="188" t="s">
        <v>387</v>
      </c>
      <c r="E12" s="312"/>
      <c r="F12" s="312"/>
      <c r="G12" s="312"/>
      <c r="H12" s="312"/>
    </row>
    <row r="13" spans="1:37" x14ac:dyDescent="0.3">
      <c r="B13" s="225"/>
      <c r="C13" s="113" t="s">
        <v>371</v>
      </c>
      <c r="D13" s="188" t="s">
        <v>388</v>
      </c>
      <c r="E13" s="312"/>
      <c r="F13" s="312"/>
      <c r="G13" s="312"/>
      <c r="H13" s="312"/>
    </row>
    <row r="14" spans="1:37" x14ac:dyDescent="0.3">
      <c r="B14" s="225"/>
      <c r="C14" s="113" t="s">
        <v>372</v>
      </c>
      <c r="D14" s="188" t="s">
        <v>389</v>
      </c>
      <c r="E14" s="312"/>
      <c r="F14" s="312"/>
      <c r="G14" s="312"/>
      <c r="H14" s="312"/>
    </row>
    <row r="15" spans="1:37" x14ac:dyDescent="0.3">
      <c r="B15" s="225"/>
      <c r="C15" s="113" t="s">
        <v>374</v>
      </c>
      <c r="D15" s="188" t="s">
        <v>390</v>
      </c>
      <c r="E15" s="312"/>
      <c r="F15" s="312"/>
      <c r="G15" s="312"/>
      <c r="H15" s="312"/>
    </row>
    <row r="16" spans="1:37" x14ac:dyDescent="0.3">
      <c r="B16" s="225"/>
      <c r="C16" s="113" t="s">
        <v>375</v>
      </c>
      <c r="D16" s="188" t="s">
        <v>391</v>
      </c>
      <c r="E16" s="312"/>
      <c r="F16" s="312"/>
      <c r="G16" s="312"/>
      <c r="H16" s="312"/>
    </row>
    <row r="17" spans="2:8" x14ac:dyDescent="0.3">
      <c r="B17" s="225"/>
      <c r="C17" s="113" t="s">
        <v>376</v>
      </c>
      <c r="D17" s="188" t="s">
        <v>392</v>
      </c>
      <c r="E17" s="312"/>
      <c r="F17" s="312"/>
      <c r="G17" s="312"/>
      <c r="H17" s="312"/>
    </row>
    <row r="18" spans="2:8" x14ac:dyDescent="0.3">
      <c r="B18" s="680" t="s">
        <v>394</v>
      </c>
      <c r="C18" s="652"/>
      <c r="D18" s="188" t="s">
        <v>393</v>
      </c>
      <c r="E18" s="312"/>
      <c r="F18" s="312"/>
      <c r="G18" s="312"/>
      <c r="H18" s="312"/>
    </row>
    <row r="19" spans="2:8" x14ac:dyDescent="0.3">
      <c r="B19" s="680" t="s">
        <v>396</v>
      </c>
      <c r="C19" s="652"/>
      <c r="D19" s="188" t="s">
        <v>395</v>
      </c>
      <c r="E19" s="312"/>
      <c r="F19" s="312"/>
      <c r="G19" s="312"/>
      <c r="H19" s="312"/>
    </row>
    <row r="20" spans="2:8" x14ac:dyDescent="0.3">
      <c r="B20" s="680" t="s">
        <v>398</v>
      </c>
      <c r="C20" s="652"/>
      <c r="D20" s="188" t="s">
        <v>397</v>
      </c>
      <c r="E20" s="312"/>
      <c r="F20" s="312"/>
      <c r="G20" s="312"/>
      <c r="H20" s="312"/>
    </row>
    <row r="21" spans="2:8" x14ac:dyDescent="0.3">
      <c r="B21" s="680" t="s">
        <v>399</v>
      </c>
      <c r="C21" s="652"/>
      <c r="D21" s="188">
        <v>241</v>
      </c>
      <c r="E21" s="317"/>
      <c r="F21" s="317"/>
      <c r="G21" s="312">
        <v>150724014.13980001</v>
      </c>
      <c r="H21" s="312">
        <v>4568362.4680000003</v>
      </c>
    </row>
    <row r="22" spans="2:8" x14ac:dyDescent="0.3">
      <c r="B22" s="682" t="s">
        <v>400</v>
      </c>
      <c r="C22" s="679"/>
      <c r="D22" s="188">
        <v>250</v>
      </c>
      <c r="E22" s="332">
        <v>341353123.27060002</v>
      </c>
      <c r="F22" s="332">
        <v>11763299.972100001</v>
      </c>
      <c r="G22" s="317"/>
      <c r="H22" s="317"/>
    </row>
    <row r="23" spans="2:8" x14ac:dyDescent="0.3">
      <c r="B23" s="74"/>
      <c r="C23" s="74"/>
    </row>
  </sheetData>
  <mergeCells count="16">
    <mergeCell ref="E5:F6"/>
    <mergeCell ref="G5:H5"/>
    <mergeCell ref="G6:H6"/>
    <mergeCell ref="B2:H2"/>
    <mergeCell ref="B5:B8"/>
    <mergeCell ref="C5:C8"/>
    <mergeCell ref="D5:D7"/>
    <mergeCell ref="B19:C19"/>
    <mergeCell ref="B20:C20"/>
    <mergeCell ref="B21:C21"/>
    <mergeCell ref="B22:C22"/>
    <mergeCell ref="B9:C9"/>
    <mergeCell ref="B10:C10"/>
    <mergeCell ref="B11:C11"/>
    <mergeCell ref="B12:C12"/>
    <mergeCell ref="B18:C18"/>
  </mergeCells>
  <conditionalFormatting sqref="E9:I22">
    <cfRule type="cellIs" dxfId="5" priority="1" stopIfTrue="1" operator="lessThan">
      <formula>0</formula>
    </cfRule>
  </conditionalFormatting>
  <conditionalFormatting sqref="E1:K1 I2:K2 E8 G8">
    <cfRule type="cellIs" dxfId="4"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&amp;C&amp;P</oddFooter>
  </headerFooter>
  <ignoredErrors>
    <ignoredError sqref="D9:D22 E8:H8" numberStoredAsText="1"/>
  </ignoredErrors>
  <drawing r:id="rId2"/>
  <legacyDrawing r:id="rId3"/>
  <controls>
    <mc:AlternateContent xmlns:mc="http://schemas.openxmlformats.org/markup-compatibility/2006">
      <mc:Choice Requires="x14">
        <control shapeId="106497" r:id="rId4" name="aguWaterMark">
          <controlPr defaultSize="0" disabled="1" autoLine="0" autoPict="0" r:id="rId5">
            <anchor moveWithCells="1">
              <from>
                <xdr:col>0</xdr:col>
                <xdr:colOff>0</xdr:colOff>
                <xdr:row>0</xdr:row>
                <xdr:rowOff>0</xdr:rowOff>
              </from>
              <to>
                <xdr:col>2</xdr:col>
                <xdr:colOff>449580</xdr:colOff>
                <xdr:row>1</xdr:row>
                <xdr:rowOff>106680</xdr:rowOff>
              </to>
            </anchor>
          </controlPr>
        </control>
      </mc:Choice>
      <mc:Fallback>
        <control shapeId="106497" r:id="rId4" name="aguWaterMark"/>
      </mc:Fallback>
    </mc:AlternateContent>
  </control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F7881-CA05-4422-AC94-6AAA51E60B5C}">
  <sheetPr codeName="Sheet88">
    <tabColor theme="0" tint="-4.9989318521683403E-2"/>
  </sheetPr>
  <dimension ref="A1:H11"/>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8.88671875" defaultRowHeight="14.4" x14ac:dyDescent="0.3"/>
  <cols>
    <col min="1" max="1" width="2.5546875" style="10" customWidth="1"/>
    <col min="2" max="2" width="72" style="10" customWidth="1"/>
    <col min="3" max="3" width="7.5546875" style="10" customWidth="1"/>
    <col min="4" max="5" width="23.88671875" style="10" customWidth="1"/>
    <col min="6" max="8" width="17.6640625" style="10" customWidth="1"/>
    <col min="9" max="9" width="19.44140625" style="10" customWidth="1"/>
    <col min="10" max="11" width="17.6640625" style="10" customWidth="1"/>
    <col min="12" max="12" width="13.6640625" style="10" customWidth="1"/>
    <col min="13" max="16384" width="8.88671875" style="10"/>
  </cols>
  <sheetData>
    <row r="1" spans="1:8" ht="10.199999999999999" customHeight="1" x14ac:dyDescent="0.3">
      <c r="D1" s="68"/>
      <c r="E1" s="68"/>
      <c r="F1" s="68"/>
      <c r="G1" s="68"/>
      <c r="H1" s="68"/>
    </row>
    <row r="2" spans="1:8" ht="27.9" customHeight="1" x14ac:dyDescent="0.3">
      <c r="B2" s="544" t="s">
        <v>915</v>
      </c>
      <c r="C2" s="544"/>
      <c r="D2" s="544"/>
      <c r="E2" s="544"/>
      <c r="F2" s="68"/>
      <c r="G2" s="68"/>
      <c r="H2" s="68"/>
    </row>
    <row r="3" spans="1:8" ht="14.4" customHeight="1" x14ac:dyDescent="0.3">
      <c r="B3" s="129" t="s">
        <v>1991</v>
      </c>
      <c r="D3" s="68"/>
      <c r="E3" s="68"/>
      <c r="F3" s="68"/>
      <c r="G3" s="68"/>
      <c r="H3" s="68"/>
    </row>
    <row r="4" spans="1:8" x14ac:dyDescent="0.3">
      <c r="B4" s="67"/>
      <c r="D4" s="68"/>
      <c r="E4" s="68"/>
      <c r="F4" s="68"/>
      <c r="G4" s="68"/>
      <c r="H4" s="68"/>
    </row>
    <row r="5" spans="1:8" ht="60" x14ac:dyDescent="0.3">
      <c r="A5" s="11"/>
      <c r="B5" s="120"/>
      <c r="C5" s="155"/>
      <c r="D5" s="86" t="s">
        <v>401</v>
      </c>
      <c r="E5" s="86" t="s">
        <v>889</v>
      </c>
      <c r="F5" s="69"/>
      <c r="G5" s="69"/>
    </row>
    <row r="6" spans="1:8" x14ac:dyDescent="0.3">
      <c r="A6" s="11"/>
      <c r="B6" s="205"/>
      <c r="C6" s="85" t="s">
        <v>124</v>
      </c>
      <c r="D6" s="85" t="s">
        <v>339</v>
      </c>
      <c r="E6" s="85" t="s">
        <v>361</v>
      </c>
      <c r="F6" s="58"/>
      <c r="G6" s="58"/>
    </row>
    <row r="7" spans="1:8" ht="15" customHeight="1" x14ac:dyDescent="0.3">
      <c r="A7" s="11"/>
      <c r="B7" s="97" t="s">
        <v>402</v>
      </c>
      <c r="C7" s="85" t="s">
        <v>339</v>
      </c>
      <c r="D7" s="312">
        <v>272987154.87</v>
      </c>
      <c r="E7" s="312">
        <v>341076699.77139997</v>
      </c>
      <c r="G7" s="70"/>
    </row>
    <row r="8" spans="1:8" ht="17.25" customHeight="1" x14ac:dyDescent="0.3">
      <c r="A8" s="11"/>
      <c r="B8" s="71"/>
      <c r="C8" s="58"/>
    </row>
    <row r="10" spans="1:8" x14ac:dyDescent="0.3">
      <c r="A10" s="72"/>
      <c r="B10" s="73"/>
      <c r="C10" s="72"/>
      <c r="D10" s="73"/>
      <c r="E10" s="73"/>
      <c r="F10" s="73"/>
      <c r="G10" s="73"/>
      <c r="H10" s="73"/>
    </row>
    <row r="11" spans="1:8" x14ac:dyDescent="0.3">
      <c r="B11" s="74"/>
    </row>
  </sheetData>
  <mergeCells count="1">
    <mergeCell ref="B2:E2"/>
  </mergeCells>
  <conditionalFormatting sqref="D1:G1 F2:G2 D3:G6 D7:E7 G7">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ignoredErrors>
    <ignoredError sqref="C7 D6:E6" numberStoredAsText="1"/>
  </ignoredErrors>
  <drawing r:id="rId2"/>
  <legacyDrawing r:id="rId3"/>
  <controls>
    <mc:AlternateContent xmlns:mc="http://schemas.openxmlformats.org/markup-compatibility/2006">
      <mc:Choice Requires="x14">
        <control shapeId="10752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07521" r:id="rId4" name="aguWaterMark"/>
      </mc:Fallback>
    </mc:AlternateContent>
  </control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3D381-690C-4D26-B674-F70A938B9022}">
  <sheetPr codeName="Sheet89">
    <tabColor theme="0" tint="-4.9989318521683403E-2"/>
  </sheetPr>
  <dimension ref="B1:H15"/>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8.88671875" defaultRowHeight="13.8" x14ac:dyDescent="0.3"/>
  <cols>
    <col min="1" max="1" width="2.5546875" style="54" customWidth="1"/>
    <col min="2" max="2" width="50.5546875" style="54" customWidth="1"/>
    <col min="3" max="3" width="7.5546875" style="54" customWidth="1"/>
    <col min="4" max="4" width="150.5546875" style="54" customWidth="1"/>
    <col min="5" max="9" width="17.6640625" style="54" customWidth="1"/>
    <col min="10" max="10" width="19.44140625" style="54" customWidth="1"/>
    <col min="11" max="12" width="17.6640625" style="54" customWidth="1"/>
    <col min="13" max="13" width="13.6640625" style="54" customWidth="1"/>
    <col min="14" max="16384" width="8.88671875" style="54"/>
  </cols>
  <sheetData>
    <row r="1" spans="2:8" ht="10.199999999999999" customHeight="1" x14ac:dyDescent="0.3">
      <c r="E1" s="54" t="s">
        <v>273</v>
      </c>
      <c r="F1" s="54" t="s">
        <v>403</v>
      </c>
    </row>
    <row r="2" spans="2:8" ht="27.9" customHeight="1" x14ac:dyDescent="0.3">
      <c r="B2" s="544" t="s">
        <v>940</v>
      </c>
      <c r="C2" s="544"/>
      <c r="D2" s="544"/>
    </row>
    <row r="3" spans="2:8" ht="14.4" customHeight="1" x14ac:dyDescent="0.3">
      <c r="B3" s="129" t="s">
        <v>1991</v>
      </c>
      <c r="C3" s="78"/>
    </row>
    <row r="5" spans="2:8" ht="14.4" x14ac:dyDescent="0.3">
      <c r="B5" s="120"/>
      <c r="C5" s="121"/>
      <c r="D5" s="86" t="s">
        <v>309</v>
      </c>
    </row>
    <row r="6" spans="2:8" x14ac:dyDescent="0.3">
      <c r="B6" s="123"/>
      <c r="C6" s="85" t="s">
        <v>124</v>
      </c>
      <c r="D6" s="85" t="s">
        <v>952</v>
      </c>
    </row>
    <row r="7" spans="2:8" ht="117" customHeight="1" x14ac:dyDescent="0.3">
      <c r="B7" s="97" t="s">
        <v>404</v>
      </c>
      <c r="C7" s="85" t="s">
        <v>210</v>
      </c>
      <c r="D7" s="280" t="s">
        <v>5286</v>
      </c>
      <c r="E7" s="13"/>
      <c r="F7" s="13"/>
      <c r="G7" s="13"/>
      <c r="H7" s="13"/>
    </row>
    <row r="8" spans="2:8" ht="117" customHeight="1" x14ac:dyDescent="0.3">
      <c r="B8" s="97" t="s">
        <v>916</v>
      </c>
      <c r="C8" s="85" t="s">
        <v>211</v>
      </c>
      <c r="D8" s="280" t="s">
        <v>5285</v>
      </c>
      <c r="E8" s="14"/>
      <c r="F8" s="14"/>
      <c r="G8" s="14"/>
      <c r="H8" s="14"/>
    </row>
    <row r="9" spans="2:8" ht="14.4" x14ac:dyDescent="0.3">
      <c r="B9" s="55"/>
      <c r="C9" s="55"/>
      <c r="D9" s="14"/>
      <c r="E9" s="14"/>
      <c r="F9" s="14"/>
      <c r="G9" s="14"/>
      <c r="H9" s="14"/>
    </row>
    <row r="10" spans="2:8" ht="14.4" x14ac:dyDescent="0.3">
      <c r="B10" s="55"/>
      <c r="C10" s="55"/>
      <c r="D10" s="14"/>
      <c r="E10" s="14"/>
      <c r="F10" s="14"/>
      <c r="G10" s="14"/>
      <c r="H10" s="14"/>
    </row>
    <row r="11" spans="2:8" ht="14.4" x14ac:dyDescent="0.3">
      <c r="B11" s="55"/>
      <c r="C11" s="55"/>
      <c r="D11" s="14"/>
      <c r="E11" s="14"/>
      <c r="F11" s="14"/>
      <c r="G11" s="14"/>
      <c r="H11" s="14"/>
    </row>
    <row r="12" spans="2:8" ht="14.4" x14ac:dyDescent="0.3">
      <c r="B12" s="55"/>
      <c r="C12" s="55"/>
      <c r="D12" s="49"/>
      <c r="E12" s="49"/>
      <c r="F12" s="49"/>
      <c r="G12" s="49"/>
      <c r="H12" s="49"/>
    </row>
    <row r="13" spans="2:8" ht="14.4" x14ac:dyDescent="0.3">
      <c r="B13" s="56"/>
      <c r="C13" s="56"/>
      <c r="D13" s="49"/>
      <c r="E13" s="49"/>
      <c r="F13" s="49"/>
      <c r="G13" s="49"/>
      <c r="H13" s="49"/>
    </row>
    <row r="14" spans="2:8" ht="14.4" x14ac:dyDescent="0.3">
      <c r="B14" s="56"/>
      <c r="C14" s="56"/>
      <c r="D14" s="49"/>
      <c r="E14" s="49"/>
      <c r="F14" s="49"/>
      <c r="G14" s="49"/>
      <c r="H14" s="49"/>
    </row>
    <row r="15" spans="2:8" x14ac:dyDescent="0.3">
      <c r="D15" s="57"/>
    </row>
  </sheetData>
  <mergeCells count="1">
    <mergeCell ref="B2:D2"/>
  </mergeCells>
  <conditionalFormatting sqref="D7:D8">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legacyDrawing r:id="rId3"/>
  <controls>
    <mc:AlternateContent xmlns:mc="http://schemas.openxmlformats.org/markup-compatibility/2006">
      <mc:Choice Requires="x14">
        <control shapeId="10854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08545" r:id="rId4" name="aguWaterMark"/>
      </mc:Fallback>
    </mc:AlternateContent>
  </control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3DA6-FCA5-4D05-AEE6-BCFD82BB82FD}">
  <sheetPr codeName="Sheet109">
    <tabColor theme="0" tint="-4.9989318521683403E-2"/>
  </sheetPr>
  <dimension ref="B1:G13"/>
  <sheetViews>
    <sheetView showGridLines="0" showRowColHeaders="0" zoomScaleNormal="100" workbookViewId="0">
      <pane xSplit="3" ySplit="7" topLeftCell="D8" activePane="bottomRight" state="frozen"/>
      <selection activeCell="B5" sqref="B5:D5"/>
      <selection pane="topRight" activeCell="B5" sqref="B5:D5"/>
      <selection pane="bottomLeft" activeCell="B5" sqref="B5:D5"/>
      <selection pane="bottomRight" activeCell="B5" sqref="B5:D5"/>
    </sheetView>
  </sheetViews>
  <sheetFormatPr defaultRowHeight="14.4" x14ac:dyDescent="0.3"/>
  <cols>
    <col min="1" max="1" width="2.5546875" customWidth="1"/>
    <col min="2" max="2" width="77.6640625" customWidth="1"/>
    <col min="4" max="7" width="18" customWidth="1"/>
  </cols>
  <sheetData>
    <row r="1" spans="2:7" ht="10.199999999999999" customHeight="1" x14ac:dyDescent="0.3"/>
    <row r="2" spans="2:7" ht="27.9" customHeight="1" x14ac:dyDescent="0.3">
      <c r="B2" s="687" t="s">
        <v>1997</v>
      </c>
      <c r="C2" s="687"/>
      <c r="D2" s="687"/>
      <c r="E2" s="687"/>
      <c r="F2" s="687"/>
      <c r="G2" s="687"/>
    </row>
    <row r="3" spans="2:7" x14ac:dyDescent="0.3">
      <c r="B3" s="129" t="s">
        <v>1991</v>
      </c>
      <c r="D3" s="1"/>
      <c r="E3" s="1"/>
    </row>
    <row r="4" spans="2:7" x14ac:dyDescent="0.3">
      <c r="B4" s="6"/>
      <c r="D4" s="1"/>
      <c r="E4" s="1"/>
    </row>
    <row r="5" spans="2:7" ht="27.45" customHeight="1" x14ac:dyDescent="0.3">
      <c r="B5" s="139"/>
      <c r="C5" s="221"/>
      <c r="D5" s="626" t="s">
        <v>1979</v>
      </c>
      <c r="E5" s="625"/>
      <c r="F5" s="631" t="s">
        <v>1992</v>
      </c>
      <c r="G5" s="631"/>
    </row>
    <row r="6" spans="2:7" x14ac:dyDescent="0.3">
      <c r="B6" s="192"/>
      <c r="C6" s="98"/>
      <c r="D6" s="141" t="s">
        <v>1980</v>
      </c>
      <c r="E6" s="141" t="s">
        <v>1981</v>
      </c>
      <c r="F6" s="141" t="s">
        <v>1980</v>
      </c>
      <c r="G6" s="141" t="s">
        <v>1981</v>
      </c>
    </row>
    <row r="7" spans="2:7" x14ac:dyDescent="0.3">
      <c r="B7" s="273" t="s">
        <v>1993</v>
      </c>
      <c r="C7" s="124" t="s">
        <v>124</v>
      </c>
      <c r="D7" s="143" t="s">
        <v>210</v>
      </c>
      <c r="E7" s="143" t="s">
        <v>211</v>
      </c>
      <c r="F7" s="143" t="s">
        <v>212</v>
      </c>
      <c r="G7" s="143" t="s">
        <v>231</v>
      </c>
    </row>
    <row r="8" spans="2:7" x14ac:dyDescent="0.3">
      <c r="B8" s="97" t="s">
        <v>1976</v>
      </c>
      <c r="C8" s="124">
        <v>1</v>
      </c>
      <c r="D8" s="312">
        <v>1749612.3372</v>
      </c>
      <c r="E8" s="312">
        <v>3233495.3508000001</v>
      </c>
      <c r="F8" s="312">
        <v>6956302.7561999997</v>
      </c>
      <c r="G8" s="312">
        <v>7369217.7350000003</v>
      </c>
    </row>
    <row r="9" spans="2:7" ht="14.4" customHeight="1" x14ac:dyDescent="0.3">
      <c r="B9" s="97" t="s">
        <v>1994</v>
      </c>
      <c r="C9" s="124">
        <v>2</v>
      </c>
      <c r="D9" s="312">
        <v>-13111631.6305</v>
      </c>
      <c r="E9" s="312">
        <v>-14483967.308</v>
      </c>
      <c r="F9" s="312">
        <v>-11084207.376399999</v>
      </c>
      <c r="G9" s="312">
        <v>-11374683.811000001</v>
      </c>
    </row>
    <row r="10" spans="2:7" x14ac:dyDescent="0.3">
      <c r="B10" s="97" t="s">
        <v>1977</v>
      </c>
      <c r="C10" s="124">
        <v>3</v>
      </c>
      <c r="D10" s="312">
        <v>-2174769.9925000002</v>
      </c>
      <c r="E10" s="312">
        <v>-2543745.9547999999</v>
      </c>
      <c r="F10" s="317"/>
      <c r="G10" s="317"/>
    </row>
    <row r="11" spans="2:7" x14ac:dyDescent="0.3">
      <c r="B11" s="97" t="s">
        <v>1995</v>
      </c>
      <c r="C11" s="124">
        <v>4</v>
      </c>
      <c r="D11" s="312">
        <v>796990.06510000001</v>
      </c>
      <c r="E11" s="312">
        <v>1440750.3785999999</v>
      </c>
      <c r="F11" s="317"/>
      <c r="G11" s="317"/>
    </row>
    <row r="12" spans="2:7" x14ac:dyDescent="0.3">
      <c r="B12" s="97" t="s">
        <v>1978</v>
      </c>
      <c r="C12" s="124">
        <v>5</v>
      </c>
      <c r="D12" s="312">
        <v>1240743.2531000001</v>
      </c>
      <c r="E12" s="312">
        <v>2294954.4298999999</v>
      </c>
      <c r="F12" s="317"/>
      <c r="G12" s="317"/>
    </row>
    <row r="13" spans="2:7" x14ac:dyDescent="0.3">
      <c r="B13" s="97" t="s">
        <v>1996</v>
      </c>
      <c r="C13" s="124">
        <v>6</v>
      </c>
      <c r="D13" s="312">
        <v>-7982250.5089999996</v>
      </c>
      <c r="E13" s="312">
        <v>-8942744.1458999999</v>
      </c>
      <c r="F13" s="317"/>
      <c r="G13" s="317"/>
    </row>
  </sheetData>
  <mergeCells count="3">
    <mergeCell ref="B2:G2"/>
    <mergeCell ref="D5:E5"/>
    <mergeCell ref="F5:G5"/>
  </mergeCells>
  <conditionalFormatting sqref="F10:G13">
    <cfRule type="cellIs" dxfId="1" priority="1" stopIfTrue="1" operator="lessThan">
      <formula>0</formula>
    </cfRule>
  </conditionalFormatting>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09569"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09569" r:id="rId4" name="aguWaterMark"/>
      </mc:Fallback>
    </mc:AlternateContent>
  </control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F26C-6B6B-4E0D-B16E-21CDAE68D3F1}">
  <sheetPr codeName="Sheet110">
    <tabColor theme="0" tint="-4.9989318521683403E-2"/>
  </sheetPr>
  <dimension ref="B1:H23"/>
  <sheetViews>
    <sheetView showGridLines="0" zoomScaleNormal="10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8.88671875" defaultRowHeight="13.8" x14ac:dyDescent="0.3"/>
  <cols>
    <col min="1" max="1" width="2.5546875" style="54" customWidth="1"/>
    <col min="2" max="2" width="51.33203125" style="54" customWidth="1"/>
    <col min="3" max="3" width="6.88671875" style="54" customWidth="1"/>
    <col min="4" max="4" width="150.109375" style="54" customWidth="1"/>
    <col min="5" max="9" width="17.6640625" style="54" customWidth="1"/>
    <col min="10" max="10" width="19.44140625" style="54" customWidth="1"/>
    <col min="11" max="12" width="17.6640625" style="54" customWidth="1"/>
    <col min="13" max="13" width="13.6640625" style="54" customWidth="1"/>
    <col min="14" max="16384" width="8.88671875" style="54"/>
  </cols>
  <sheetData>
    <row r="1" spans="2:8" ht="10.199999999999999" customHeight="1" x14ac:dyDescent="0.3">
      <c r="E1" s="54" t="s">
        <v>273</v>
      </c>
      <c r="F1" s="54" t="s">
        <v>403</v>
      </c>
    </row>
    <row r="2" spans="2:8" ht="27.9" customHeight="1" x14ac:dyDescent="0.3">
      <c r="B2" s="544" t="s">
        <v>1998</v>
      </c>
      <c r="C2" s="544"/>
      <c r="D2" s="544"/>
    </row>
    <row r="3" spans="2:8" ht="14.4" customHeight="1" x14ac:dyDescent="0.3">
      <c r="B3" s="129" t="s">
        <v>1991</v>
      </c>
      <c r="C3" s="78"/>
    </row>
    <row r="5" spans="2:8" ht="14.4" x14ac:dyDescent="0.3">
      <c r="B5" s="120"/>
      <c r="C5" s="121"/>
      <c r="D5" s="86" t="s">
        <v>309</v>
      </c>
    </row>
    <row r="6" spans="2:8" x14ac:dyDescent="0.3">
      <c r="B6" s="123"/>
      <c r="C6" s="85" t="s">
        <v>124</v>
      </c>
      <c r="D6" s="85" t="s">
        <v>952</v>
      </c>
    </row>
    <row r="7" spans="2:8" ht="117" customHeight="1" x14ac:dyDescent="0.3">
      <c r="B7" s="97" t="s">
        <v>2009</v>
      </c>
      <c r="C7" s="85" t="s">
        <v>1999</v>
      </c>
      <c r="D7" s="280" t="s">
        <v>5282</v>
      </c>
      <c r="E7" s="13"/>
      <c r="F7" s="13"/>
      <c r="G7" s="13"/>
      <c r="H7" s="13"/>
    </row>
    <row r="8" spans="2:8" ht="151.80000000000001" x14ac:dyDescent="0.3">
      <c r="B8" s="97" t="s">
        <v>2010</v>
      </c>
      <c r="C8" s="85" t="s">
        <v>2000</v>
      </c>
      <c r="D8" s="280" t="s">
        <v>5311</v>
      </c>
      <c r="E8" s="13"/>
      <c r="F8" s="13"/>
      <c r="G8" s="13"/>
      <c r="H8" s="13"/>
    </row>
    <row r="9" spans="2:8" ht="117" customHeight="1" x14ac:dyDescent="0.3">
      <c r="B9" s="97" t="s">
        <v>2011</v>
      </c>
      <c r="C9" s="85" t="s">
        <v>2001</v>
      </c>
      <c r="D9" s="280" t="s">
        <v>5283</v>
      </c>
      <c r="E9" s="13"/>
      <c r="F9" s="13"/>
      <c r="G9" s="13"/>
      <c r="H9" s="13"/>
    </row>
    <row r="10" spans="2:8" ht="117" customHeight="1" x14ac:dyDescent="0.3">
      <c r="B10" s="97" t="s">
        <v>2012</v>
      </c>
      <c r="C10" s="85" t="s">
        <v>2002</v>
      </c>
      <c r="D10" s="280" t="s">
        <v>5284</v>
      </c>
      <c r="E10" s="13"/>
      <c r="F10" s="13"/>
      <c r="G10" s="13"/>
      <c r="H10" s="13"/>
    </row>
    <row r="11" spans="2:8" ht="117" customHeight="1" x14ac:dyDescent="0.3">
      <c r="B11" s="97" t="s">
        <v>2013</v>
      </c>
      <c r="C11" s="85" t="s">
        <v>2003</v>
      </c>
      <c r="D11" s="280" t="s">
        <v>5284</v>
      </c>
      <c r="E11" s="13"/>
      <c r="F11" s="13"/>
      <c r="G11" s="13"/>
      <c r="H11" s="13"/>
    </row>
    <row r="12" spans="2:8" ht="117" customHeight="1" x14ac:dyDescent="0.3">
      <c r="B12" s="97" t="s">
        <v>2014</v>
      </c>
      <c r="C12" s="85" t="s">
        <v>2004</v>
      </c>
      <c r="D12" s="280" t="s">
        <v>5312</v>
      </c>
      <c r="E12" s="13"/>
      <c r="F12" s="13"/>
      <c r="G12" s="13"/>
      <c r="H12" s="13"/>
    </row>
    <row r="13" spans="2:8" ht="117" customHeight="1" x14ac:dyDescent="0.3">
      <c r="B13" s="97" t="s">
        <v>2015</v>
      </c>
      <c r="C13" s="85" t="s">
        <v>2005</v>
      </c>
      <c r="D13" s="280" t="s">
        <v>5310</v>
      </c>
      <c r="E13" s="13"/>
      <c r="F13" s="13"/>
      <c r="G13" s="13"/>
      <c r="H13" s="13"/>
    </row>
    <row r="14" spans="2:8" ht="117" customHeight="1" x14ac:dyDescent="0.3">
      <c r="B14" s="97" t="s">
        <v>2016</v>
      </c>
      <c r="C14" s="85" t="s">
        <v>2006</v>
      </c>
      <c r="D14" s="280" t="s">
        <v>5381</v>
      </c>
      <c r="E14" s="13"/>
      <c r="F14" s="13"/>
      <c r="G14" s="13"/>
      <c r="H14" s="13"/>
    </row>
    <row r="15" spans="2:8" ht="117" customHeight="1" x14ac:dyDescent="0.3">
      <c r="B15" s="97" t="s">
        <v>2017</v>
      </c>
      <c r="C15" s="85" t="s">
        <v>2007</v>
      </c>
      <c r="D15" s="280" t="s">
        <v>474</v>
      </c>
      <c r="E15" s="13"/>
      <c r="F15" s="13"/>
      <c r="G15" s="13"/>
      <c r="H15" s="13"/>
    </row>
    <row r="16" spans="2:8" ht="117" customHeight="1" x14ac:dyDescent="0.3">
      <c r="B16" s="97" t="s">
        <v>2018</v>
      </c>
      <c r="C16" s="85" t="s">
        <v>2008</v>
      </c>
      <c r="D16" s="280" t="s">
        <v>5313</v>
      </c>
      <c r="E16" s="14"/>
      <c r="F16" s="14"/>
      <c r="G16" s="14"/>
      <c r="H16" s="14"/>
    </row>
    <row r="17" spans="2:8" ht="14.4" x14ac:dyDescent="0.3">
      <c r="B17" s="55"/>
      <c r="C17" s="55"/>
      <c r="D17" s="14"/>
      <c r="E17" s="14"/>
      <c r="F17" s="14"/>
      <c r="G17" s="14"/>
      <c r="H17" s="14"/>
    </row>
    <row r="18" spans="2:8" ht="14.4" x14ac:dyDescent="0.3">
      <c r="B18" s="55"/>
      <c r="C18" s="55"/>
      <c r="D18" s="14"/>
      <c r="E18" s="14"/>
      <c r="F18" s="14"/>
      <c r="G18" s="14"/>
      <c r="H18" s="14"/>
    </row>
    <row r="19" spans="2:8" ht="14.4" x14ac:dyDescent="0.3">
      <c r="B19" s="55"/>
      <c r="C19" s="55"/>
      <c r="D19" s="14"/>
      <c r="E19" s="14"/>
      <c r="F19" s="14"/>
      <c r="G19" s="14"/>
      <c r="H19" s="14"/>
    </row>
    <row r="20" spans="2:8" ht="14.4" x14ac:dyDescent="0.3">
      <c r="B20" s="55"/>
      <c r="C20" s="55"/>
      <c r="D20" s="49"/>
      <c r="E20" s="49"/>
      <c r="F20" s="49"/>
      <c r="G20" s="49"/>
      <c r="H20" s="49"/>
    </row>
    <row r="21" spans="2:8" ht="14.4" x14ac:dyDescent="0.3">
      <c r="B21" s="56"/>
      <c r="C21" s="56"/>
      <c r="D21" s="49"/>
      <c r="E21" s="49"/>
      <c r="F21" s="49"/>
      <c r="G21" s="49"/>
      <c r="H21" s="49"/>
    </row>
    <row r="22" spans="2:8" ht="14.4" x14ac:dyDescent="0.3">
      <c r="B22" s="56"/>
      <c r="C22" s="56"/>
      <c r="D22" s="49"/>
      <c r="E22" s="49"/>
      <c r="F22" s="49"/>
      <c r="G22" s="49"/>
      <c r="H22" s="49"/>
    </row>
    <row r="23" spans="2:8" x14ac:dyDescent="0.3">
      <c r="D23" s="57"/>
    </row>
  </sheetData>
  <mergeCells count="1">
    <mergeCell ref="B2:D2"/>
  </mergeCells>
  <conditionalFormatting sqref="D7:D1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legacyDrawing r:id="rId3"/>
  <controls>
    <mc:AlternateContent xmlns:mc="http://schemas.openxmlformats.org/markup-compatibility/2006">
      <mc:Choice Requires="x14">
        <control shapeId="110593"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10593" r:id="rId4" name="aguWaterMark"/>
      </mc:Fallback>
    </mc:AlternateContent>
  </control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E978-88B0-4992-9A11-4B354B1D1CC7}">
  <sheetPr codeName="Sheet48">
    <tabColor theme="2"/>
    <pageSetUpPr fitToPage="1"/>
  </sheetPr>
  <dimension ref="B1:T26"/>
  <sheetViews>
    <sheetView showGridLines="0" showRowColHeaders="0" zoomScaleNormal="100" zoomScalePageLayoutView="110" workbookViewId="0">
      <pane xSplit="3" ySplit="6" topLeftCell="D7" activePane="bottomRight" state="frozen"/>
      <selection activeCell="B5" sqref="B5:D5"/>
      <selection pane="topRight" activeCell="B5" sqref="B5:D5"/>
      <selection pane="bottomLeft" activeCell="B5" sqref="B5:D5"/>
      <selection pane="bottomRight" activeCell="E9" sqref="E9"/>
    </sheetView>
  </sheetViews>
  <sheetFormatPr defaultColWidth="9.109375" defaultRowHeight="14.4" x14ac:dyDescent="0.3"/>
  <cols>
    <col min="1" max="1" width="2.5546875" customWidth="1"/>
    <col min="2" max="2" width="51.33203125" customWidth="1"/>
    <col min="3" max="3" width="6.88671875" style="6" customWidth="1"/>
    <col min="4" max="4" width="150.109375" style="6" customWidth="1"/>
    <col min="5" max="5" width="28" customWidth="1"/>
    <col min="6" max="6" width="28" style="334" customWidth="1"/>
  </cols>
  <sheetData>
    <row r="1" spans="2:20" ht="9.75" customHeight="1" x14ac:dyDescent="0.3"/>
    <row r="2" spans="2:20" ht="27.45" customHeight="1" x14ac:dyDescent="0.3">
      <c r="B2" s="544" t="s">
        <v>2273</v>
      </c>
      <c r="C2" s="544"/>
      <c r="D2" s="544"/>
      <c r="E2" s="40"/>
      <c r="F2" s="335"/>
      <c r="G2" s="40"/>
      <c r="H2" s="40"/>
      <c r="I2" s="40"/>
      <c r="J2" s="40"/>
      <c r="K2" s="40"/>
      <c r="L2" s="40"/>
      <c r="M2" s="40"/>
      <c r="N2" s="40"/>
      <c r="O2" s="40"/>
      <c r="P2" s="40"/>
      <c r="Q2" s="40"/>
      <c r="R2" s="40"/>
      <c r="S2" s="40"/>
      <c r="T2" s="40"/>
    </row>
    <row r="3" spans="2:20" ht="14.25" customHeight="1" x14ac:dyDescent="0.3">
      <c r="B3" s="129" t="s">
        <v>1991</v>
      </c>
    </row>
    <row r="4" spans="2:20" x14ac:dyDescent="0.3">
      <c r="B4" s="399" t="s">
        <v>2274</v>
      </c>
      <c r="E4" s="40"/>
      <c r="F4" s="335"/>
    </row>
    <row r="5" spans="2:20" x14ac:dyDescent="0.3">
      <c r="B5" s="120"/>
      <c r="C5" s="121"/>
      <c r="D5" s="86" t="s">
        <v>309</v>
      </c>
      <c r="F5" s="336"/>
    </row>
    <row r="6" spans="2:20" x14ac:dyDescent="0.3">
      <c r="B6" s="398" t="s">
        <v>2275</v>
      </c>
      <c r="C6" s="85" t="s">
        <v>124</v>
      </c>
      <c r="D6" s="85" t="s">
        <v>952</v>
      </c>
      <c r="F6" s="336"/>
    </row>
    <row r="7" spans="2:20" ht="117" customHeight="1" x14ac:dyDescent="0.3">
      <c r="B7" s="97" t="s">
        <v>2276</v>
      </c>
      <c r="C7" s="85" t="s">
        <v>1999</v>
      </c>
      <c r="D7" s="484" t="s">
        <v>5251</v>
      </c>
      <c r="F7" s="336"/>
    </row>
    <row r="8" spans="2:20" ht="117" customHeight="1" x14ac:dyDescent="0.3">
      <c r="B8" s="97" t="s">
        <v>2277</v>
      </c>
      <c r="C8" s="85" t="s">
        <v>2000</v>
      </c>
      <c r="D8" s="484" t="s">
        <v>5252</v>
      </c>
      <c r="F8" s="336"/>
    </row>
    <row r="9" spans="2:20" ht="117" customHeight="1" x14ac:dyDescent="0.3">
      <c r="B9" s="97" t="s">
        <v>2278</v>
      </c>
      <c r="C9" s="85" t="s">
        <v>2001</v>
      </c>
      <c r="D9" s="484" t="s">
        <v>5253</v>
      </c>
      <c r="F9" s="336"/>
    </row>
    <row r="10" spans="2:20" ht="117" customHeight="1" x14ac:dyDescent="0.3">
      <c r="B10" s="97" t="s">
        <v>2279</v>
      </c>
      <c r="C10" s="85" t="s">
        <v>2002</v>
      </c>
      <c r="D10" s="484" t="s">
        <v>5254</v>
      </c>
      <c r="E10" t="s">
        <v>273</v>
      </c>
      <c r="F10" s="336"/>
    </row>
    <row r="11" spans="2:20" x14ac:dyDescent="0.3">
      <c r="B11" s="398" t="s">
        <v>2280</v>
      </c>
      <c r="C11" s="85"/>
      <c r="D11" s="485"/>
      <c r="F11" s="336"/>
    </row>
    <row r="12" spans="2:20" ht="117" customHeight="1" x14ac:dyDescent="0.3">
      <c r="B12" s="97" t="s">
        <v>2282</v>
      </c>
      <c r="C12" s="85" t="s">
        <v>2281</v>
      </c>
      <c r="D12" s="484" t="s">
        <v>5290</v>
      </c>
      <c r="F12" s="337"/>
    </row>
    <row r="13" spans="2:20" ht="117" customHeight="1" x14ac:dyDescent="0.3">
      <c r="B13" s="97" t="s">
        <v>2283</v>
      </c>
      <c r="C13" s="85" t="s">
        <v>2004</v>
      </c>
      <c r="D13" s="484" t="s">
        <v>5255</v>
      </c>
      <c r="F13" s="337"/>
    </row>
    <row r="14" spans="2:20" ht="117" customHeight="1" x14ac:dyDescent="0.3">
      <c r="B14" s="97" t="s">
        <v>2284</v>
      </c>
      <c r="C14" s="85" t="s">
        <v>2005</v>
      </c>
      <c r="D14" s="486" t="s">
        <v>5256</v>
      </c>
      <c r="F14" s="336"/>
    </row>
    <row r="15" spans="2:20" ht="117" customHeight="1" x14ac:dyDescent="0.3">
      <c r="B15" s="97" t="s">
        <v>2285</v>
      </c>
      <c r="C15" s="85" t="s">
        <v>2006</v>
      </c>
      <c r="D15" s="484" t="s">
        <v>5257</v>
      </c>
      <c r="F15" s="337"/>
    </row>
    <row r="16" spans="2:20" ht="117" customHeight="1" x14ac:dyDescent="0.3">
      <c r="B16" s="97" t="s">
        <v>2286</v>
      </c>
      <c r="C16" s="85" t="s">
        <v>2007</v>
      </c>
      <c r="D16" s="484" t="s">
        <v>5258</v>
      </c>
      <c r="F16" s="337"/>
    </row>
    <row r="17" spans="2:6" x14ac:dyDescent="0.3">
      <c r="B17" s="398" t="s">
        <v>2287</v>
      </c>
      <c r="C17" s="85"/>
      <c r="D17" s="487"/>
      <c r="F17" s="337"/>
    </row>
    <row r="18" spans="2:6" ht="117" customHeight="1" x14ac:dyDescent="0.3">
      <c r="B18" s="97" t="s">
        <v>2289</v>
      </c>
      <c r="C18" s="85" t="s">
        <v>2288</v>
      </c>
      <c r="D18" s="484" t="s">
        <v>5259</v>
      </c>
      <c r="F18" s="337"/>
    </row>
    <row r="19" spans="2:6" ht="117" customHeight="1" x14ac:dyDescent="0.3">
      <c r="B19" s="97" t="s">
        <v>2291</v>
      </c>
      <c r="C19" s="85" t="s">
        <v>2290</v>
      </c>
      <c r="D19" s="484" t="s">
        <v>5291</v>
      </c>
      <c r="F19" s="337"/>
    </row>
    <row r="20" spans="2:6" ht="117" customHeight="1" x14ac:dyDescent="0.3">
      <c r="B20" s="97" t="s">
        <v>2293</v>
      </c>
      <c r="C20" s="85" t="s">
        <v>2292</v>
      </c>
      <c r="D20" s="488" t="s">
        <v>5260</v>
      </c>
      <c r="F20" s="336"/>
    </row>
    <row r="21" spans="2:6" ht="117" customHeight="1" x14ac:dyDescent="0.3">
      <c r="B21" s="97" t="s">
        <v>2295</v>
      </c>
      <c r="C21" s="85" t="s">
        <v>2294</v>
      </c>
      <c r="D21" s="488" t="s">
        <v>5292</v>
      </c>
      <c r="F21" s="336"/>
    </row>
    <row r="22" spans="2:6" ht="117" customHeight="1" x14ac:dyDescent="0.3">
      <c r="B22" s="97" t="s">
        <v>2297</v>
      </c>
      <c r="C22" s="85" t="s">
        <v>2296</v>
      </c>
      <c r="D22" s="484" t="s">
        <v>5261</v>
      </c>
      <c r="F22" s="337"/>
    </row>
    <row r="23" spans="2:6" ht="117" customHeight="1" x14ac:dyDescent="0.3">
      <c r="B23" s="97" t="s">
        <v>2299</v>
      </c>
      <c r="C23" s="85" t="s">
        <v>2298</v>
      </c>
      <c r="D23" s="484" t="s">
        <v>5293</v>
      </c>
      <c r="F23" s="337"/>
    </row>
    <row r="24" spans="2:6" ht="117" customHeight="1" x14ac:dyDescent="0.3">
      <c r="B24" s="97" t="s">
        <v>2301</v>
      </c>
      <c r="C24" s="85" t="s">
        <v>2300</v>
      </c>
      <c r="D24" s="484" t="s">
        <v>5262</v>
      </c>
      <c r="F24" s="337"/>
    </row>
    <row r="25" spans="2:6" ht="117" customHeight="1" x14ac:dyDescent="0.3">
      <c r="B25" s="97" t="s">
        <v>2303</v>
      </c>
      <c r="C25" s="85" t="s">
        <v>2302</v>
      </c>
      <c r="D25" s="484" t="s">
        <v>5263</v>
      </c>
      <c r="F25" s="337"/>
    </row>
    <row r="26" spans="2:6" ht="117" customHeight="1" x14ac:dyDescent="0.3">
      <c r="B26" s="97" t="s">
        <v>2305</v>
      </c>
      <c r="C26" s="85" t="s">
        <v>2304</v>
      </c>
      <c r="D26" s="484" t="s">
        <v>5264</v>
      </c>
      <c r="F26" s="337"/>
    </row>
  </sheetData>
  <mergeCells count="1">
    <mergeCell ref="B2:D2"/>
  </mergeCells>
  <pageMargins left="0.70866141732283472" right="0.70866141732283472" top="0.74803149606299213" bottom="0.74803149606299213" header="0.31496062992125984" footer="0.31496062992125984"/>
  <pageSetup paperSize="9" scale="70" orientation="landscape" r:id="rId1"/>
  <headerFooter>
    <oddHeader>&amp;CEN
Annex I</oddHeader>
    <oddFooter>&amp;C&amp;P</oddFooter>
  </headerFooter>
  <drawing r:id="rId2"/>
  <legacyDrawing r:id="rId3"/>
  <controls>
    <mc:AlternateContent xmlns:mc="http://schemas.openxmlformats.org/markup-compatibility/2006">
      <mc:Choice Requires="x14">
        <control shapeId="11161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11617" r:id="rId4" name="aguWaterMark"/>
      </mc:Fallback>
    </mc:AlternateContent>
  </control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F3A0-4ECB-4D59-85DD-449B25D90834}">
  <sheetPr codeName="Sheet111">
    <tabColor theme="2"/>
    <pageSetUpPr fitToPage="1"/>
  </sheetPr>
  <dimension ref="B1:T25"/>
  <sheetViews>
    <sheetView showGridLines="0" showRowColHeaders="0" zoomScaleNormal="100" zoomScalePageLayoutView="11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style="6" customWidth="1"/>
    <col min="2" max="2" width="51.33203125" style="6" customWidth="1"/>
    <col min="3" max="3" width="6.88671875" style="6" customWidth="1"/>
    <col min="4" max="4" width="150.109375" style="6" customWidth="1"/>
    <col min="5" max="16384" width="9.109375" style="6"/>
  </cols>
  <sheetData>
    <row r="1" spans="2:20" ht="9.75" customHeight="1" x14ac:dyDescent="0.3"/>
    <row r="2" spans="2:20" ht="27.45" customHeight="1" x14ac:dyDescent="0.3">
      <c r="B2" s="544" t="s">
        <v>2306</v>
      </c>
      <c r="C2" s="544"/>
      <c r="D2" s="544"/>
      <c r="E2" s="338"/>
      <c r="F2" s="338"/>
      <c r="G2" s="338"/>
      <c r="H2" s="338"/>
      <c r="I2" s="338"/>
      <c r="J2" s="338"/>
      <c r="K2" s="338"/>
      <c r="L2" s="338"/>
      <c r="M2" s="338"/>
      <c r="N2" s="338"/>
      <c r="O2" s="338"/>
      <c r="P2" s="338"/>
      <c r="Q2" s="338"/>
      <c r="R2" s="338"/>
      <c r="S2" s="338"/>
      <c r="T2" s="338"/>
    </row>
    <row r="3" spans="2:20" ht="14.25" customHeight="1" x14ac:dyDescent="0.3">
      <c r="B3" s="129" t="s">
        <v>1991</v>
      </c>
    </row>
    <row r="4" spans="2:20" x14ac:dyDescent="0.3">
      <c r="B4" s="401" t="s">
        <v>2274</v>
      </c>
    </row>
    <row r="5" spans="2:20" x14ac:dyDescent="0.3">
      <c r="B5" s="120"/>
      <c r="C5" s="121"/>
      <c r="D5" s="86" t="s">
        <v>309</v>
      </c>
    </row>
    <row r="6" spans="2:20" x14ac:dyDescent="0.3">
      <c r="B6" s="398" t="s">
        <v>2275</v>
      </c>
      <c r="C6" s="85" t="s">
        <v>124</v>
      </c>
      <c r="D6" s="85" t="s">
        <v>952</v>
      </c>
    </row>
    <row r="7" spans="2:20" ht="117" customHeight="1" x14ac:dyDescent="0.3">
      <c r="B7" s="97" t="s">
        <v>2307</v>
      </c>
      <c r="C7" s="85" t="s">
        <v>1999</v>
      </c>
      <c r="D7" s="688" t="s">
        <v>5294</v>
      </c>
    </row>
    <row r="8" spans="2:20" ht="117" customHeight="1" x14ac:dyDescent="0.3">
      <c r="B8" s="97" t="s">
        <v>2308</v>
      </c>
      <c r="C8" s="85" t="s">
        <v>2000</v>
      </c>
      <c r="D8" s="689"/>
    </row>
    <row r="9" spans="2:20" ht="117" customHeight="1" x14ac:dyDescent="0.3">
      <c r="B9" s="97" t="s">
        <v>2309</v>
      </c>
      <c r="C9" s="85" t="s">
        <v>2001</v>
      </c>
      <c r="D9" s="690"/>
    </row>
    <row r="10" spans="2:20" x14ac:dyDescent="0.3">
      <c r="B10" s="400" t="s">
        <v>2280</v>
      </c>
      <c r="C10" s="85"/>
      <c r="D10" s="489"/>
    </row>
    <row r="11" spans="2:20" ht="117" customHeight="1" x14ac:dyDescent="0.3">
      <c r="B11" s="97" t="s">
        <v>2310</v>
      </c>
      <c r="C11" s="85" t="s">
        <v>2002</v>
      </c>
      <c r="D11" s="688" t="s">
        <v>5265</v>
      </c>
    </row>
    <row r="12" spans="2:20" ht="117" customHeight="1" x14ac:dyDescent="0.3">
      <c r="B12" s="97" t="s">
        <v>2311</v>
      </c>
      <c r="C12" s="85" t="s">
        <v>2007</v>
      </c>
      <c r="D12" s="689"/>
    </row>
    <row r="13" spans="2:20" ht="117" customHeight="1" x14ac:dyDescent="0.3">
      <c r="B13" s="97" t="s">
        <v>2313</v>
      </c>
      <c r="C13" s="85" t="s">
        <v>2312</v>
      </c>
      <c r="D13" s="689"/>
    </row>
    <row r="14" spans="2:20" ht="117" customHeight="1" x14ac:dyDescent="0.3">
      <c r="B14" s="97" t="s">
        <v>2315</v>
      </c>
      <c r="C14" s="85" t="s">
        <v>2314</v>
      </c>
      <c r="D14" s="689"/>
    </row>
    <row r="15" spans="2:20" ht="117" customHeight="1" x14ac:dyDescent="0.3">
      <c r="B15" s="97" t="s">
        <v>2317</v>
      </c>
      <c r="C15" s="85" t="s">
        <v>2316</v>
      </c>
      <c r="D15" s="689"/>
    </row>
    <row r="16" spans="2:20" ht="117" customHeight="1" x14ac:dyDescent="0.3">
      <c r="B16" s="97" t="s">
        <v>2318</v>
      </c>
      <c r="C16" s="85" t="s">
        <v>2281</v>
      </c>
      <c r="D16" s="689"/>
    </row>
    <row r="17" spans="2:4" ht="117" customHeight="1" x14ac:dyDescent="0.3">
      <c r="B17" s="97" t="s">
        <v>2319</v>
      </c>
      <c r="C17" s="85" t="s">
        <v>2004</v>
      </c>
      <c r="D17" s="689"/>
    </row>
    <row r="18" spans="2:4" ht="117" customHeight="1" x14ac:dyDescent="0.3">
      <c r="B18" s="97" t="s">
        <v>2320</v>
      </c>
      <c r="C18" s="85" t="s">
        <v>2005</v>
      </c>
      <c r="D18" s="690"/>
    </row>
    <row r="19" spans="2:4" x14ac:dyDescent="0.3">
      <c r="B19" s="400" t="s">
        <v>2287</v>
      </c>
      <c r="C19" s="85"/>
      <c r="D19" s="487"/>
    </row>
    <row r="20" spans="2:4" ht="117" customHeight="1" x14ac:dyDescent="0.3">
      <c r="B20" s="97" t="s">
        <v>2321</v>
      </c>
      <c r="C20" s="85" t="s">
        <v>2006</v>
      </c>
      <c r="D20" s="688" t="s">
        <v>5266</v>
      </c>
    </row>
    <row r="21" spans="2:4" ht="117" customHeight="1" x14ac:dyDescent="0.3">
      <c r="B21" s="97" t="s">
        <v>2322</v>
      </c>
      <c r="C21" s="85" t="s">
        <v>2007</v>
      </c>
      <c r="D21" s="689"/>
    </row>
    <row r="22" spans="2:4" ht="117" customHeight="1" x14ac:dyDescent="0.3">
      <c r="B22" s="97" t="s">
        <v>2323</v>
      </c>
      <c r="C22" s="85" t="s">
        <v>2288</v>
      </c>
      <c r="D22" s="689"/>
    </row>
    <row r="23" spans="2:4" ht="117" customHeight="1" x14ac:dyDescent="0.3">
      <c r="B23" s="97" t="s">
        <v>2324</v>
      </c>
      <c r="C23" s="85" t="s">
        <v>2290</v>
      </c>
      <c r="D23" s="689"/>
    </row>
    <row r="24" spans="2:4" ht="117" customHeight="1" x14ac:dyDescent="0.3">
      <c r="B24" s="97" t="s">
        <v>2325</v>
      </c>
      <c r="C24" s="85" t="s">
        <v>2292</v>
      </c>
      <c r="D24" s="689"/>
    </row>
    <row r="25" spans="2:4" ht="117" customHeight="1" x14ac:dyDescent="0.3">
      <c r="B25" s="97" t="s">
        <v>2326</v>
      </c>
      <c r="C25" s="85" t="s">
        <v>2294</v>
      </c>
      <c r="D25" s="690"/>
    </row>
  </sheetData>
  <mergeCells count="4">
    <mergeCell ref="B2:D2"/>
    <mergeCell ref="D7:D9"/>
    <mergeCell ref="D11:D18"/>
    <mergeCell ref="D20:D25"/>
  </mergeCells>
  <pageMargins left="0.70866141732283472" right="0.70866141732283472" top="0.74803149606299213" bottom="0.74803149606299213" header="0.31496062992125984" footer="0.31496062992125984"/>
  <pageSetup paperSize="9" scale="24" orientation="landscape" r:id="rId1"/>
  <headerFooter>
    <oddHeader>&amp;CEN
Annex I</oddHeader>
    <oddFooter>&amp;C&amp;P</oddFooter>
  </headerFooter>
  <drawing r:id="rId2"/>
  <legacyDrawing r:id="rId3"/>
  <controls>
    <mc:AlternateContent xmlns:mc="http://schemas.openxmlformats.org/markup-compatibility/2006">
      <mc:Choice Requires="x14">
        <control shapeId="11264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12641" r:id="rId4" name="aguWaterMark"/>
      </mc:Fallback>
    </mc:AlternateContent>
  </control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1EBA-D69F-4E3A-BC84-BD50FBF4C122}">
  <sheetPr codeName="Sheet112">
    <tabColor theme="2"/>
    <pageSetUpPr fitToPage="1"/>
  </sheetPr>
  <dimension ref="B1:T23"/>
  <sheetViews>
    <sheetView showGridLines="0" showRowColHeaders="0" zoomScaleNormal="100" zoomScalePageLayoutView="110" workbookViewId="0">
      <pane xSplit="3" ySplit="6" topLeftCell="D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51.33203125" customWidth="1"/>
    <col min="3" max="3" width="6.88671875" customWidth="1"/>
    <col min="4" max="4" width="150.109375" customWidth="1"/>
    <col min="5" max="5" width="28" customWidth="1"/>
  </cols>
  <sheetData>
    <row r="1" spans="2:20" ht="9.75" customHeight="1" x14ac:dyDescent="0.3"/>
    <row r="2" spans="2:20" ht="27.45" customHeight="1" x14ac:dyDescent="0.3">
      <c r="B2" s="544" t="s">
        <v>2327</v>
      </c>
      <c r="C2" s="544"/>
      <c r="D2" s="544"/>
      <c r="E2" s="40"/>
      <c r="F2" s="40"/>
      <c r="G2" s="40"/>
      <c r="H2" s="40"/>
      <c r="I2" s="40"/>
      <c r="J2" s="40"/>
      <c r="K2" s="40"/>
      <c r="L2" s="40"/>
      <c r="M2" s="40"/>
      <c r="N2" s="40"/>
      <c r="O2" s="40"/>
      <c r="P2" s="40"/>
      <c r="Q2" s="40"/>
      <c r="R2" s="40"/>
      <c r="S2" s="40"/>
      <c r="T2" s="40"/>
    </row>
    <row r="3" spans="2:20" ht="14.25" customHeight="1" x14ac:dyDescent="0.3">
      <c r="B3" s="129" t="s">
        <v>1991</v>
      </c>
    </row>
    <row r="4" spans="2:20" x14ac:dyDescent="0.3">
      <c r="B4" s="399" t="s">
        <v>2274</v>
      </c>
      <c r="E4" s="40"/>
    </row>
    <row r="5" spans="2:20" x14ac:dyDescent="0.3">
      <c r="B5" s="120"/>
      <c r="C5" s="121"/>
      <c r="D5" s="86" t="s">
        <v>309</v>
      </c>
    </row>
    <row r="6" spans="2:20" x14ac:dyDescent="0.3">
      <c r="B6" s="398" t="s">
        <v>2280</v>
      </c>
      <c r="C6" s="85" t="s">
        <v>124</v>
      </c>
      <c r="D6" s="85" t="s">
        <v>952</v>
      </c>
    </row>
    <row r="7" spans="2:20" ht="117" customHeight="1" x14ac:dyDescent="0.3">
      <c r="B7" s="97" t="s">
        <v>2328</v>
      </c>
      <c r="C7" s="85" t="s">
        <v>1999</v>
      </c>
      <c r="D7" s="691" t="s">
        <v>5295</v>
      </c>
    </row>
    <row r="8" spans="2:20" ht="117" customHeight="1" x14ac:dyDescent="0.3">
      <c r="B8" s="97" t="s">
        <v>2329</v>
      </c>
      <c r="C8" s="85" t="s">
        <v>2000</v>
      </c>
      <c r="D8" s="692"/>
    </row>
    <row r="9" spans="2:20" ht="117" customHeight="1" x14ac:dyDescent="0.3">
      <c r="B9" s="97" t="s">
        <v>2330</v>
      </c>
      <c r="C9" s="85" t="s">
        <v>2001</v>
      </c>
      <c r="D9" s="692"/>
    </row>
    <row r="10" spans="2:20" ht="117" customHeight="1" x14ac:dyDescent="0.3">
      <c r="B10" s="97" t="s">
        <v>2331</v>
      </c>
      <c r="C10" s="85" t="s">
        <v>2007</v>
      </c>
      <c r="D10" s="692"/>
    </row>
    <row r="11" spans="2:20" ht="117" customHeight="1" x14ac:dyDescent="0.3">
      <c r="B11" s="97" t="s">
        <v>2332</v>
      </c>
      <c r="C11" s="85" t="s">
        <v>2312</v>
      </c>
      <c r="D11" s="692"/>
    </row>
    <row r="12" spans="2:20" ht="117" customHeight="1" x14ac:dyDescent="0.3">
      <c r="B12" s="97" t="s">
        <v>2333</v>
      </c>
      <c r="C12" s="85" t="s">
        <v>2314</v>
      </c>
      <c r="D12" s="692"/>
    </row>
    <row r="13" spans="2:20" ht="117" customHeight="1" x14ac:dyDescent="0.3">
      <c r="B13" s="97" t="s">
        <v>2334</v>
      </c>
      <c r="C13" s="85" t="s">
        <v>2316</v>
      </c>
      <c r="D13" s="692"/>
    </row>
    <row r="14" spans="2:20" ht="117" customHeight="1" x14ac:dyDescent="0.3">
      <c r="B14" s="97" t="s">
        <v>2336</v>
      </c>
      <c r="C14" s="85" t="s">
        <v>2335</v>
      </c>
      <c r="D14" s="692"/>
    </row>
    <row r="15" spans="2:20" ht="117" customHeight="1" x14ac:dyDescent="0.3">
      <c r="B15" s="97" t="s">
        <v>2338</v>
      </c>
      <c r="C15" s="85" t="s">
        <v>2337</v>
      </c>
      <c r="D15" s="693"/>
    </row>
    <row r="16" spans="2:20" x14ac:dyDescent="0.3">
      <c r="B16" s="400" t="s">
        <v>2287</v>
      </c>
      <c r="C16" s="85"/>
      <c r="D16" s="485"/>
    </row>
    <row r="17" spans="2:4" ht="117" customHeight="1" x14ac:dyDescent="0.3">
      <c r="B17" s="97" t="s">
        <v>2339</v>
      </c>
      <c r="C17" s="85" t="s">
        <v>2002</v>
      </c>
      <c r="D17" s="691" t="s">
        <v>5267</v>
      </c>
    </row>
    <row r="18" spans="2:4" ht="117" customHeight="1" x14ac:dyDescent="0.3">
      <c r="B18" s="97" t="s">
        <v>2331</v>
      </c>
      <c r="C18" s="85" t="s">
        <v>2007</v>
      </c>
      <c r="D18" s="692"/>
    </row>
    <row r="19" spans="2:4" ht="117" customHeight="1" x14ac:dyDescent="0.3">
      <c r="B19" s="97" t="s">
        <v>2332</v>
      </c>
      <c r="C19" s="85" t="s">
        <v>2312</v>
      </c>
      <c r="D19" s="692"/>
    </row>
    <row r="20" spans="2:4" ht="117" customHeight="1" x14ac:dyDescent="0.3">
      <c r="B20" s="97" t="s">
        <v>2333</v>
      </c>
      <c r="C20" s="85" t="s">
        <v>2314</v>
      </c>
      <c r="D20" s="692"/>
    </row>
    <row r="21" spans="2:4" ht="117" customHeight="1" x14ac:dyDescent="0.3">
      <c r="B21" s="97" t="s">
        <v>2334</v>
      </c>
      <c r="C21" s="85" t="s">
        <v>2316</v>
      </c>
      <c r="D21" s="692"/>
    </row>
    <row r="22" spans="2:4" ht="117" customHeight="1" x14ac:dyDescent="0.3">
      <c r="B22" s="97" t="s">
        <v>2336</v>
      </c>
      <c r="C22" s="85" t="s">
        <v>2335</v>
      </c>
      <c r="D22" s="692"/>
    </row>
    <row r="23" spans="2:4" ht="117" customHeight="1" x14ac:dyDescent="0.3">
      <c r="B23" s="97" t="s">
        <v>2338</v>
      </c>
      <c r="C23" s="85" t="s">
        <v>2337</v>
      </c>
      <c r="D23" s="693"/>
    </row>
  </sheetData>
  <mergeCells count="3">
    <mergeCell ref="B2:D2"/>
    <mergeCell ref="D7:D15"/>
    <mergeCell ref="D17:D23"/>
  </mergeCells>
  <pageMargins left="0.70866141732283472" right="0.70866141732283472" top="0.74803149606299213" bottom="0.74803149606299213" header="0.31496062992125984" footer="0.31496062992125984"/>
  <pageSetup paperSize="9" scale="95" orientation="landscape" r:id="rId1"/>
  <headerFooter>
    <oddHeader>&amp;CEN
Annex I</oddHeader>
    <oddFooter>&amp;C&amp;P</oddFooter>
  </headerFooter>
  <drawing r:id="rId2"/>
  <legacyDrawing r:id="rId3"/>
  <controls>
    <mc:AlternateContent xmlns:mc="http://schemas.openxmlformats.org/markup-compatibility/2006">
      <mc:Choice Requires="x14">
        <control shapeId="113665"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13665" r:id="rId4" name="aguWaterMark"/>
      </mc:Fallback>
    </mc:AlternateContent>
  </control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F8D7-F516-4B9A-B1F1-0C7D7095BD12}">
  <sheetPr codeName="Sheet210">
    <tabColor theme="2"/>
  </sheetPr>
  <dimension ref="A1:Y70"/>
  <sheetViews>
    <sheetView showGridLines="0" showRowColHeaders="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5" customHeight="1" x14ac:dyDescent="0.3"/>
  <cols>
    <col min="1" max="1" width="0.88671875" style="341" customWidth="1"/>
    <col min="2" max="2" width="7.6640625" style="341" customWidth="1"/>
    <col min="3" max="3" width="97.109375" style="341" bestFit="1" customWidth="1"/>
    <col min="4" max="4" width="6.6640625" style="340" customWidth="1"/>
    <col min="5" max="20" width="19.6640625" style="341" customWidth="1"/>
    <col min="21" max="24" width="9.109375" style="341"/>
    <col min="25" max="25" width="9.109375" style="341" customWidth="1"/>
    <col min="26" max="16384" width="9.109375" style="341"/>
  </cols>
  <sheetData>
    <row r="1" spans="1:25" ht="4.5" customHeight="1" x14ac:dyDescent="0.3">
      <c r="A1" s="339"/>
      <c r="B1" s="339"/>
      <c r="C1" s="339"/>
      <c r="E1" s="339"/>
      <c r="F1" s="339"/>
      <c r="G1" s="339"/>
      <c r="H1" s="339"/>
      <c r="I1" s="339"/>
      <c r="J1" s="339"/>
      <c r="K1" s="339"/>
      <c r="L1" s="339"/>
      <c r="M1" s="339"/>
      <c r="N1" s="339"/>
      <c r="O1" s="339"/>
      <c r="P1" s="339"/>
      <c r="Q1" s="339"/>
      <c r="R1" s="339"/>
      <c r="S1" s="339"/>
      <c r="T1" s="339"/>
    </row>
    <row r="2" spans="1:25" ht="27" customHeight="1" x14ac:dyDescent="0.3">
      <c r="A2" s="339"/>
      <c r="B2" s="544" t="s">
        <v>5158</v>
      </c>
      <c r="C2" s="544"/>
      <c r="D2" s="544"/>
      <c r="E2" s="544"/>
      <c r="F2" s="544"/>
      <c r="G2" s="544"/>
      <c r="H2" s="544"/>
      <c r="I2" s="544"/>
      <c r="J2" s="544"/>
      <c r="K2" s="544"/>
      <c r="L2" s="544"/>
      <c r="M2" s="544"/>
      <c r="N2" s="544"/>
      <c r="O2" s="544"/>
      <c r="P2" s="544"/>
      <c r="Q2" s="544"/>
      <c r="R2" s="544"/>
      <c r="S2" s="544"/>
      <c r="T2" s="544"/>
      <c r="Y2" s="342"/>
    </row>
    <row r="3" spans="1:25" ht="15" customHeight="1" x14ac:dyDescent="0.3">
      <c r="A3" s="339"/>
      <c r="B3" s="545" t="s">
        <v>5203</v>
      </c>
      <c r="C3" s="545"/>
      <c r="D3" s="545"/>
      <c r="E3" s="339"/>
      <c r="F3" s="339"/>
      <c r="G3" s="339"/>
      <c r="H3" s="339"/>
      <c r="I3" s="339"/>
      <c r="J3" s="339"/>
      <c r="K3" s="339"/>
      <c r="L3" s="339"/>
      <c r="M3" s="339"/>
      <c r="N3" s="339"/>
      <c r="O3" s="339"/>
      <c r="P3" s="339"/>
      <c r="Q3" s="339"/>
      <c r="R3" s="339"/>
      <c r="S3" s="339"/>
      <c r="T3" s="339"/>
    </row>
    <row r="4" spans="1:25" ht="45" customHeight="1" x14ac:dyDescent="0.3">
      <c r="A4" s="339"/>
      <c r="B4" s="343"/>
      <c r="C4" s="344"/>
      <c r="D4" s="345"/>
      <c r="E4" s="695" t="s">
        <v>2340</v>
      </c>
      <c r="F4" s="696"/>
      <c r="G4" s="696"/>
      <c r="H4" s="696"/>
      <c r="I4" s="696"/>
      <c r="J4" s="696" t="s">
        <v>2341</v>
      </c>
      <c r="K4" s="696"/>
      <c r="L4" s="696"/>
      <c r="M4" s="696" t="s">
        <v>2342</v>
      </c>
      <c r="N4" s="696"/>
      <c r="O4" s="696" t="s">
        <v>2343</v>
      </c>
      <c r="P4" s="698" t="s">
        <v>2344</v>
      </c>
      <c r="Q4" s="696" t="s">
        <v>2345</v>
      </c>
      <c r="R4" s="696" t="s">
        <v>2346</v>
      </c>
      <c r="S4" s="698" t="s">
        <v>2347</v>
      </c>
      <c r="T4" s="703" t="s">
        <v>2348</v>
      </c>
    </row>
    <row r="5" spans="1:25" ht="90" customHeight="1" x14ac:dyDescent="0.3">
      <c r="A5" s="339"/>
      <c r="B5" s="346"/>
      <c r="C5" s="347"/>
      <c r="D5" s="348"/>
      <c r="E5" s="349"/>
      <c r="F5" s="422" t="s">
        <v>2349</v>
      </c>
      <c r="G5" s="416" t="s">
        <v>2350</v>
      </c>
      <c r="H5" s="416" t="s">
        <v>2351</v>
      </c>
      <c r="I5" s="416" t="s">
        <v>2352</v>
      </c>
      <c r="J5" s="349"/>
      <c r="K5" s="422" t="s">
        <v>2353</v>
      </c>
      <c r="L5" s="416" t="s">
        <v>2354</v>
      </c>
      <c r="M5" s="349"/>
      <c r="N5" s="422" t="s">
        <v>2355</v>
      </c>
      <c r="O5" s="697"/>
      <c r="P5" s="699"/>
      <c r="Q5" s="697"/>
      <c r="R5" s="697"/>
      <c r="S5" s="699"/>
      <c r="T5" s="704"/>
    </row>
    <row r="6" spans="1:25" ht="15" customHeight="1" x14ac:dyDescent="0.3">
      <c r="A6" s="339"/>
      <c r="B6" s="349"/>
      <c r="C6" s="347"/>
      <c r="D6" s="188" t="s">
        <v>2356</v>
      </c>
      <c r="E6" s="350" t="s">
        <v>2357</v>
      </c>
      <c r="F6" s="351" t="s">
        <v>2358</v>
      </c>
      <c r="G6" s="352" t="s">
        <v>2359</v>
      </c>
      <c r="H6" s="352" t="s">
        <v>2360</v>
      </c>
      <c r="I6" s="353" t="s">
        <v>2361</v>
      </c>
      <c r="J6" s="350" t="s">
        <v>2362</v>
      </c>
      <c r="K6" s="351" t="s">
        <v>2363</v>
      </c>
      <c r="L6" s="353" t="s">
        <v>2364</v>
      </c>
      <c r="M6" s="350" t="s">
        <v>2365</v>
      </c>
      <c r="N6" s="351" t="s">
        <v>2366</v>
      </c>
      <c r="O6" s="354" t="s">
        <v>2367</v>
      </c>
      <c r="P6" s="354" t="s">
        <v>2368</v>
      </c>
      <c r="Q6" s="354" t="s">
        <v>2369</v>
      </c>
      <c r="R6" s="354" t="s">
        <v>2370</v>
      </c>
      <c r="S6" s="354" t="s">
        <v>2371</v>
      </c>
      <c r="T6" s="355" t="s">
        <v>2372</v>
      </c>
    </row>
    <row r="7" spans="1:25" ht="15" customHeight="1" x14ac:dyDescent="0.3">
      <c r="A7" s="339"/>
      <c r="B7" s="705" t="s">
        <v>2373</v>
      </c>
      <c r="C7" s="535"/>
      <c r="D7" s="356" t="s">
        <v>2357</v>
      </c>
      <c r="E7" s="491">
        <f>IF(AND((P7=""),(Q7=""),(R7=""),(S7="")),"",IF(P7 ="",0,IF(P7="",0,P7))+IF(Q7 ="",0,IF(Q7="",0,Q7))+IF(R7 ="",0,IF(R7="",0,R7))+IF(S7 ="",0,IF(S7="",0,S7)))</f>
        <v>865559111.88999987</v>
      </c>
      <c r="F7" s="492">
        <f t="shared" ref="F7:N7" si="0">IF(AND(ISBLANK(F8),(F9=""),(F15=""),ISBLANK(F40),ISBLANK(F45),(F46=""),ISBLANK(F50),(F51=""),ISBLANK(F58)),"",F8+IF(F9 ="",0,IF(F9="",0,F9))+IF(F15 ="",0,IF(F15="",0,F15))+F40+F45+IF(F46 ="",0,IF(F46="",0,F46))+F50+IF(F51 ="",0,IF(F51="",0,F51))+F58)</f>
        <v>20216122.469999999</v>
      </c>
      <c r="G7" s="493" t="str">
        <f t="shared" si="0"/>
        <v/>
      </c>
      <c r="H7" s="493">
        <f t="shared" si="0"/>
        <v>16824497.549999997</v>
      </c>
      <c r="I7" s="494">
        <f t="shared" si="0"/>
        <v>6800627.830000001</v>
      </c>
      <c r="J7" s="491">
        <f t="shared" si="0"/>
        <v>-10202227.039999999</v>
      </c>
      <c r="K7" s="492">
        <f t="shared" si="0"/>
        <v>-843226.77</v>
      </c>
      <c r="L7" s="494">
        <f t="shared" si="0"/>
        <v>-2425742.06</v>
      </c>
      <c r="M7" s="495">
        <f t="shared" si="0"/>
        <v>142525.63049226077</v>
      </c>
      <c r="N7" s="496">
        <f t="shared" si="0"/>
        <v>95036.862427950036</v>
      </c>
      <c r="O7" s="363"/>
      <c r="P7" s="497">
        <f>IF(AND(ISBLANK(P8),(P9=""),(P15=""),ISBLANK(P40),ISBLANK(P45),(P46=""),ISBLANK(P50),(P51=""),ISBLANK(P58)),"",P8+IF(P9 ="",0,IF(P9="",0,P9))+IF(P15 ="",0,IF(P15="",0,P15))+P40+P45+IF(P46 ="",0,IF(P46="",0,P46))+P50+IF(P51 ="",0,IF(P51="",0,P51))+P58)</f>
        <v>813720222.94999993</v>
      </c>
      <c r="Q7" s="497">
        <f>IF(AND(ISBLANK(Q8),(Q9=""),(Q15=""),ISBLANK(Q40),ISBLANK(Q45),(Q46=""),ISBLANK(Q50),(Q51=""),ISBLANK(Q58)),"",Q8+IF(Q9 ="",0,IF(Q9="",0,Q9))+IF(Q15 ="",0,IF(Q15="",0,Q15))+Q40+Q45+IF(Q46 ="",0,IF(Q46="",0,Q46))+Q50+IF(Q51 ="",0,IF(Q51="",0,Q51))+Q58)</f>
        <v>51838888.939999998</v>
      </c>
      <c r="R7" s="497" t="str">
        <f>IF(AND(ISBLANK(R8),(R9=""),(R15=""),ISBLANK(R40),ISBLANK(R45),(R46=""),ISBLANK(R50),(R51=""),ISBLANK(R58)),"",R8+IF(R9 ="",0,IF(R9="",0,R9))+IF(R15 ="",0,IF(R15="",0,R15))+R40+R45+IF(R46 ="",0,IF(R46="",0,R46))+R50+IF(R51 ="",0,IF(R51="",0,R51))+R58)</f>
        <v/>
      </c>
      <c r="S7" s="497" t="str">
        <f>IF(AND(ISBLANK(S8),(S9=""),(S15=""),ISBLANK(S40),ISBLANK(S45),(S46=""),ISBLANK(S50),(S51=""),ISBLANK(S58)),"",S8+IF(S9 ="",0,IF(S9="",0,S9))+IF(S15 ="",0,IF(S15="",0,S15))+S40+S45+IF(S46 ="",0,IF(S46="",0,S46))+S50+IF(S51 ="",0,IF(S51="",0,S51))+S58)</f>
        <v/>
      </c>
      <c r="T7" s="362"/>
    </row>
    <row r="8" spans="1:25" ht="15" customHeight="1" x14ac:dyDescent="0.3">
      <c r="A8" s="339"/>
      <c r="B8" s="706" t="s">
        <v>2374</v>
      </c>
      <c r="C8" s="535"/>
      <c r="D8" s="356" t="s">
        <v>2358</v>
      </c>
      <c r="E8" s="491">
        <f>IF(AND(ISBLANK(P8),ISBLANK(Q8),ISBLANK(R8),ISBLANK(S8)),"",P8+Q8+R8+S8)</f>
        <v>26311006.720000003</v>
      </c>
      <c r="F8" s="491"/>
      <c r="G8" s="492"/>
      <c r="H8" s="493">
        <v>1445940.4</v>
      </c>
      <c r="I8" s="493">
        <v>1295879.51</v>
      </c>
      <c r="J8" s="494">
        <v>-569456.30000000005</v>
      </c>
      <c r="K8" s="491">
        <v>-14597.33</v>
      </c>
      <c r="L8" s="492">
        <v>-333050.2</v>
      </c>
      <c r="M8" s="494">
        <v>14602.7077596605</v>
      </c>
      <c r="N8" s="495">
        <v>4343.22460117833</v>
      </c>
      <c r="O8" s="496"/>
      <c r="P8" s="363">
        <v>25753487.670000002</v>
      </c>
      <c r="Q8" s="497">
        <v>557519.05000000005</v>
      </c>
      <c r="R8" s="497"/>
      <c r="S8" s="497"/>
      <c r="T8" s="497">
        <v>2.3955518523362702</v>
      </c>
    </row>
    <row r="9" spans="1:25" ht="15" customHeight="1" x14ac:dyDescent="0.3">
      <c r="A9" s="339"/>
      <c r="B9" s="706" t="s">
        <v>2375</v>
      </c>
      <c r="C9" s="539"/>
      <c r="D9" s="356" t="s">
        <v>2359</v>
      </c>
      <c r="E9" s="491">
        <f>IF(AND((E10=""),(E11=""),(E12=""),(E13=""),(E14="")),"",IF(E10 ="",0,IF(E10="",0,E10))+IF(E11 ="",0,IF(E11="",0,E11))+IF(E12 ="",0,IF(E12="",0,E12))+IF(E13 ="",0,IF(E13="",0,E13))+IF(E14 ="",0,IF(E14="",0,E14)))</f>
        <v>5496258.25</v>
      </c>
      <c r="F9" s="492" t="str">
        <f t="shared" ref="F9:N9" si="1">IF(AND(ISBLANK(F10),ISBLANK(F11),ISBLANK(F12),ISBLANK(F13),ISBLANK(F14)),"",F10+F11+F12+F13+F14)</f>
        <v/>
      </c>
      <c r="G9" s="493" t="str">
        <f t="shared" si="1"/>
        <v/>
      </c>
      <c r="H9" s="493">
        <f t="shared" si="1"/>
        <v>82694.83</v>
      </c>
      <c r="I9" s="494">
        <f t="shared" si="1"/>
        <v>95714.13</v>
      </c>
      <c r="J9" s="491">
        <f t="shared" si="1"/>
        <v>-51020.27</v>
      </c>
      <c r="K9" s="492">
        <f t="shared" si="1"/>
        <v>-474.67</v>
      </c>
      <c r="L9" s="494">
        <f t="shared" si="1"/>
        <v>-36371.370000000003</v>
      </c>
      <c r="M9" s="495">
        <f t="shared" si="1"/>
        <v>1738.8104129502201</v>
      </c>
      <c r="N9" s="496">
        <f t="shared" si="1"/>
        <v>1238.8514621275799</v>
      </c>
      <c r="O9" s="363"/>
      <c r="P9" s="497">
        <f>IF(AND(ISBLANK(P10),ISBLANK(P11),ISBLANK(P12),ISBLANK(P13),ISBLANK(P14)),"",P10+P11+P12+P13+P14)</f>
        <v>5496258.25</v>
      </c>
      <c r="Q9" s="497" t="str">
        <f>IF(AND(ISBLANK(Q10),ISBLANK(Q11),ISBLANK(Q12),ISBLANK(Q13),ISBLANK(Q14)),"",Q10+Q11+Q12+Q13+Q14)</f>
        <v/>
      </c>
      <c r="R9" s="497" t="str">
        <f>IF(AND(ISBLANK(R10),ISBLANK(R11),ISBLANK(R12),ISBLANK(R13),ISBLANK(R14)),"",R10+R11+R12+R13+R14)</f>
        <v/>
      </c>
      <c r="S9" s="497" t="str">
        <f>IF(AND(ISBLANK(S10),ISBLANK(S11),ISBLANK(S12),ISBLANK(S13),ISBLANK(S14)),"",S10+S11+S12+S13+S14)</f>
        <v/>
      </c>
      <c r="T9" s="362"/>
    </row>
    <row r="10" spans="1:25" ht="15" customHeight="1" x14ac:dyDescent="0.3">
      <c r="A10" s="339"/>
      <c r="B10" s="700"/>
      <c r="C10" s="365" t="s">
        <v>2376</v>
      </c>
      <c r="D10" s="356" t="s">
        <v>2360</v>
      </c>
      <c r="E10" s="491" t="str">
        <f>IF(AND(ISBLANK(P10),ISBLANK(Q10),ISBLANK(R10),ISBLANK(S10)),"",P10+Q10+R10+S10)</f>
        <v/>
      </c>
      <c r="F10" s="358"/>
      <c r="G10" s="359"/>
      <c r="H10" s="359"/>
      <c r="I10" s="360"/>
      <c r="J10" s="357"/>
      <c r="K10" s="358"/>
      <c r="L10" s="360"/>
      <c r="M10" s="361"/>
      <c r="N10" s="362"/>
      <c r="O10" s="363"/>
      <c r="P10" s="364"/>
      <c r="Q10" s="364"/>
      <c r="R10" s="364"/>
      <c r="S10" s="364"/>
      <c r="T10" s="362"/>
    </row>
    <row r="11" spans="1:25" ht="15" customHeight="1" x14ac:dyDescent="0.3">
      <c r="A11" s="339"/>
      <c r="B11" s="701"/>
      <c r="C11" s="184" t="s">
        <v>2377</v>
      </c>
      <c r="D11" s="356" t="s">
        <v>2361</v>
      </c>
      <c r="E11" s="491" t="str">
        <f>IF(AND(ISBLANK(P11),ISBLANK(Q11),ISBLANK(R11),ISBLANK(S11)),"",P11+Q11+R11+S11)</f>
        <v/>
      </c>
      <c r="F11" s="358"/>
      <c r="G11" s="359"/>
      <c r="H11" s="359"/>
      <c r="I11" s="360"/>
      <c r="J11" s="357"/>
      <c r="K11" s="358"/>
      <c r="L11" s="360"/>
      <c r="M11" s="361"/>
      <c r="N11" s="362"/>
      <c r="O11" s="363"/>
      <c r="P11" s="364"/>
      <c r="Q11" s="364"/>
      <c r="R11" s="364"/>
      <c r="S11" s="364"/>
      <c r="T11" s="362"/>
    </row>
    <row r="12" spans="1:25" ht="15" customHeight="1" x14ac:dyDescent="0.3">
      <c r="A12" s="339"/>
      <c r="B12" s="701"/>
      <c r="C12" s="184" t="s">
        <v>2378</v>
      </c>
      <c r="D12" s="356" t="s">
        <v>2362</v>
      </c>
      <c r="E12" s="491" t="str">
        <f>IF(AND(ISBLANK(P12),ISBLANK(Q12),ISBLANK(R12),ISBLANK(S12)),"",P12+Q12+R12+S12)</f>
        <v/>
      </c>
      <c r="F12" s="358"/>
      <c r="G12" s="359"/>
      <c r="H12" s="359"/>
      <c r="I12" s="360"/>
      <c r="J12" s="357"/>
      <c r="K12" s="358"/>
      <c r="L12" s="360"/>
      <c r="M12" s="361"/>
      <c r="N12" s="362"/>
      <c r="O12" s="363"/>
      <c r="P12" s="364"/>
      <c r="Q12" s="364"/>
      <c r="R12" s="364"/>
      <c r="S12" s="364"/>
      <c r="T12" s="362"/>
    </row>
    <row r="13" spans="1:25" ht="15" customHeight="1" x14ac:dyDescent="0.3">
      <c r="A13" s="339"/>
      <c r="B13" s="701"/>
      <c r="C13" s="184" t="s">
        <v>2379</v>
      </c>
      <c r="D13" s="356" t="s">
        <v>2363</v>
      </c>
      <c r="E13" s="491">
        <f>IF(AND(ISBLANK(P13),ISBLANK(Q13),ISBLANK(R13),ISBLANK(S13)),"",P13+Q13+R13+S13)</f>
        <v>5496258.25</v>
      </c>
      <c r="F13" s="358"/>
      <c r="G13" s="359"/>
      <c r="H13" s="359">
        <v>82694.83</v>
      </c>
      <c r="I13" s="360">
        <v>95714.13</v>
      </c>
      <c r="J13" s="357">
        <v>-51020.27</v>
      </c>
      <c r="K13" s="358">
        <v>-474.67</v>
      </c>
      <c r="L13" s="360">
        <v>-36371.370000000003</v>
      </c>
      <c r="M13" s="361">
        <v>1738.8104129502201</v>
      </c>
      <c r="N13" s="362">
        <v>1238.8514621275799</v>
      </c>
      <c r="O13" s="363"/>
      <c r="P13" s="364">
        <v>5496258.25</v>
      </c>
      <c r="Q13" s="364"/>
      <c r="R13" s="364"/>
      <c r="S13" s="364"/>
      <c r="T13" s="362">
        <v>3.51744077622795</v>
      </c>
    </row>
    <row r="14" spans="1:25" ht="15" customHeight="1" x14ac:dyDescent="0.3">
      <c r="A14" s="339"/>
      <c r="B14" s="702"/>
      <c r="C14" s="184" t="s">
        <v>2380</v>
      </c>
      <c r="D14" s="356" t="s">
        <v>2364</v>
      </c>
      <c r="E14" s="491" t="str">
        <f>IF(AND(ISBLANK(P14),ISBLANK(Q14),ISBLANK(R14),ISBLANK(S14)),"",P14+Q14+R14+S14)</f>
        <v/>
      </c>
      <c r="F14" s="358"/>
      <c r="G14" s="359"/>
      <c r="H14" s="359"/>
      <c r="I14" s="360"/>
      <c r="J14" s="357"/>
      <c r="K14" s="358"/>
      <c r="L14" s="360"/>
      <c r="M14" s="361"/>
      <c r="N14" s="362"/>
      <c r="O14" s="363"/>
      <c r="P14" s="364"/>
      <c r="Q14" s="364"/>
      <c r="R14" s="364"/>
      <c r="S14" s="364"/>
      <c r="T14" s="362"/>
    </row>
    <row r="15" spans="1:25" ht="15" customHeight="1" x14ac:dyDescent="0.3">
      <c r="A15" s="339"/>
      <c r="B15" s="707" t="s">
        <v>2381</v>
      </c>
      <c r="C15" s="708"/>
      <c r="D15" s="356" t="s">
        <v>2365</v>
      </c>
      <c r="E15" s="491">
        <f>IF(AND((E16=""),(E17=""),(E18=""),(E19=""),(E20=""),(E21=""),(E22=""),(E23=""),(E24=""),(E25=""),(E26=""),(E27=""),(E28=""),(E29=""),(E30=""),(E31=""),(E32=""),(E33=""),(E34=""),(E35=""),(E36=""),(E37=""),(E38=""),(E39="")),"",IF(E16 ="",0,IF(E16="",0,E16))+IF(E17 ="",0,IF(E17="",0,E17))+IF(E18 ="",0,IF(E18="",0,E18))+IF(E19 ="",0,IF(E19="",0,E19))+IF(E20 ="",0,IF(E20="",0,E20))+IF(E21 ="",0,IF(E21="",0,E21))+IF(E22 ="",0,IF(E22="",0,E22))+IF(E23 ="",0,IF(E23="",0,E23))+IF(E24 ="",0,IF(E24="",0,E24))+IF(E25 ="",0,IF(E25="",0,E25))+IF(E26 ="",0,IF(E26="",0,E26))+IF(E27 ="",0,IF(E27="",0,E27))+IF(E28 ="",0,IF(E28="",0,E28))+IF(E29 ="",0,IF(E29="",0,E29))+IF(E30 ="",0,IF(E30="",0,E30))+IF(E31 ="",0,IF(E31="",0,E31))+IF(E32 ="",0,IF(E32="",0,E32))+IF(E33 ="",0,IF(E33="",0,E33))+IF(E34 ="",0,IF(E34="",0,E34))+IF(E35 ="",0,IF(E35="",0,E35))+IF(E36 ="",0,IF(E36="",0,E36))+IF(E37 ="",0,IF(E37="",0,E37))+IF(E38 ="",0,IF(E38="",0,E38))+IF(E39 ="",0,IF(E39="",0,E39)))</f>
        <v>101002974.77000001</v>
      </c>
      <c r="F15" s="492">
        <f t="shared" ref="F15:N15" si="2">IF(AND(ISBLANK(F16),ISBLANK(F17),ISBLANK(F18),ISBLANK(F19),ISBLANK(F20),ISBLANK(F21),ISBLANK(F22),ISBLANK(F23),ISBLANK(F24),ISBLANK(F25),ISBLANK(F26),ISBLANK(F27),ISBLANK(F28),ISBLANK(F29),ISBLANK(F30),ISBLANK(F31),ISBLANK(F32),ISBLANK(F33),ISBLANK(F34),ISBLANK(F35),ISBLANK(F36),ISBLANK(F37),ISBLANK(F38),ISBLANK(F39)),"",F16+F17+F18+F19+F20+F21+F22+F23+F24+F25+F26+F27+F28+F29+F30+F31+F32+F33+F34+F35+F36+F37+F38+F39)</f>
        <v>1465975.72</v>
      </c>
      <c r="G15" s="493" t="str">
        <f t="shared" si="2"/>
        <v/>
      </c>
      <c r="H15" s="493">
        <f t="shared" si="2"/>
        <v>3335669.71</v>
      </c>
      <c r="I15" s="494">
        <f t="shared" si="2"/>
        <v>1049932.8500000001</v>
      </c>
      <c r="J15" s="491">
        <f t="shared" si="2"/>
        <v>-1300714.0399999998</v>
      </c>
      <c r="K15" s="492">
        <f t="shared" si="2"/>
        <v>-62272.28</v>
      </c>
      <c r="L15" s="494">
        <f t="shared" si="2"/>
        <v>-341776.79000000004</v>
      </c>
      <c r="M15" s="495">
        <f t="shared" si="2"/>
        <v>45345.750329815979</v>
      </c>
      <c r="N15" s="496">
        <f t="shared" si="2"/>
        <v>34343.334208733628</v>
      </c>
      <c r="O15" s="363"/>
      <c r="P15" s="497">
        <f>IF(AND(ISBLANK(P16),ISBLANK(P17),ISBLANK(P18),ISBLANK(P19),ISBLANK(P20),ISBLANK(P21),ISBLANK(P22),ISBLANK(P23),ISBLANK(P24),ISBLANK(P25),ISBLANK(P26),ISBLANK(P27),ISBLANK(P28),ISBLANK(P29),ISBLANK(P30),ISBLANK(P31),ISBLANK(P32),ISBLANK(P33),ISBLANK(P34),ISBLANK(P35),ISBLANK(P36),ISBLANK(P37),ISBLANK(P38),ISBLANK(P39)),"",P16+P17+P18+P19+P20+P21+P22+P23+P24+P25+P26+P27+P28+P29+P30+P31+P32+P33+P34+P35+P36+P37+P38+P39)</f>
        <v>98381134.020000011</v>
      </c>
      <c r="Q15" s="497">
        <f>IF(AND(ISBLANK(Q16),ISBLANK(Q17),ISBLANK(Q18),ISBLANK(Q19),ISBLANK(Q20),ISBLANK(Q21),ISBLANK(Q22),ISBLANK(Q23),ISBLANK(Q24),ISBLANK(Q25),ISBLANK(Q26),ISBLANK(Q27),ISBLANK(Q28),ISBLANK(Q29),ISBLANK(Q30),ISBLANK(Q31),ISBLANK(Q32),ISBLANK(Q33),ISBLANK(Q34),ISBLANK(Q35),ISBLANK(Q36),ISBLANK(Q37),ISBLANK(Q38),ISBLANK(Q39)),"",Q16+Q17+Q18+Q19+Q20+Q21+Q22+Q23+Q24+Q25+Q26+Q27+Q28+Q29+Q30+Q31+Q32+Q33+Q34+Q35+Q36+Q37+Q38+Q39)</f>
        <v>2621840.75</v>
      </c>
      <c r="R15" s="497" t="str">
        <f>IF(AND(ISBLANK(R16),ISBLANK(R17),ISBLANK(R18),ISBLANK(R19),ISBLANK(R20),ISBLANK(R21),ISBLANK(R22),ISBLANK(R23),ISBLANK(R24),ISBLANK(R25),ISBLANK(R26),ISBLANK(R27),ISBLANK(R28),ISBLANK(R29),ISBLANK(R30),ISBLANK(R31),ISBLANK(R32),ISBLANK(R33),ISBLANK(R34),ISBLANK(R35),ISBLANK(R36),ISBLANK(R37),ISBLANK(R38),ISBLANK(R39)),"",R16+R17+R18+R19+R20+R21+R22+R23+R24+R25+R26+R27+R28+R29+R30+R31+R32+R33+R34+R35+R36+R37+R38+R39)</f>
        <v/>
      </c>
      <c r="S15" s="497" t="str">
        <f>IF(AND(ISBLANK(S16),ISBLANK(S17),ISBLANK(S18),ISBLANK(S19),ISBLANK(S20),ISBLANK(S21),ISBLANK(S22),ISBLANK(S23),ISBLANK(S24),ISBLANK(S25),ISBLANK(S26),ISBLANK(S27),ISBLANK(S28),ISBLANK(S29),ISBLANK(S30),ISBLANK(S31),ISBLANK(S32),ISBLANK(S33),ISBLANK(S34),ISBLANK(S35),ISBLANK(S36),ISBLANK(S37),ISBLANK(S38),ISBLANK(S39)),"",S16+S17+S18+S19+S20+S21+S22+S23+S24+S25+S26+S27+S28+S29+S30+S31+S32+S33+S34+S35+S36+S37+S38+S39)</f>
        <v/>
      </c>
      <c r="T15" s="362"/>
    </row>
    <row r="16" spans="1:25" ht="15" customHeight="1" x14ac:dyDescent="0.3">
      <c r="A16" s="339"/>
      <c r="B16" s="700"/>
      <c r="C16" s="365" t="s">
        <v>2382</v>
      </c>
      <c r="D16" s="356" t="s">
        <v>2366</v>
      </c>
      <c r="E16" s="491">
        <f t="shared" ref="E16:E45" si="3">IF(AND(ISBLANK(P16),ISBLANK(Q16),ISBLANK(R16),ISBLANK(S16)),"",P16+Q16+R16+S16)</f>
        <v>31956319.710000001</v>
      </c>
      <c r="F16" s="358"/>
      <c r="G16" s="359"/>
      <c r="H16" s="359"/>
      <c r="I16" s="360">
        <v>509772.11</v>
      </c>
      <c r="J16" s="357">
        <v>-407299.8</v>
      </c>
      <c r="K16" s="358"/>
      <c r="L16" s="360">
        <v>-148844.44</v>
      </c>
      <c r="M16" s="361">
        <v>11781.0815423448</v>
      </c>
      <c r="N16" s="362">
        <v>8428.9569726694699</v>
      </c>
      <c r="O16" s="363"/>
      <c r="P16" s="364">
        <v>31956319.710000001</v>
      </c>
      <c r="Q16" s="364"/>
      <c r="R16" s="364"/>
      <c r="S16" s="364"/>
      <c r="T16" s="362">
        <v>2.5841022743464901</v>
      </c>
    </row>
    <row r="17" spans="1:20" ht="15" customHeight="1" x14ac:dyDescent="0.3">
      <c r="A17" s="339"/>
      <c r="B17" s="701"/>
      <c r="C17" s="184" t="s">
        <v>2383</v>
      </c>
      <c r="D17" s="356" t="s">
        <v>2367</v>
      </c>
      <c r="E17" s="491">
        <f t="shared" si="3"/>
        <v>8040432.6799999997</v>
      </c>
      <c r="F17" s="358"/>
      <c r="G17" s="359"/>
      <c r="H17" s="359">
        <v>590020.47</v>
      </c>
      <c r="I17" s="360"/>
      <c r="J17" s="357">
        <v>-260037.78</v>
      </c>
      <c r="K17" s="358">
        <v>-17769.810000000001</v>
      </c>
      <c r="L17" s="360"/>
      <c r="M17" s="361">
        <v>923.07855150348996</v>
      </c>
      <c r="N17" s="362">
        <v>753.11892301955299</v>
      </c>
      <c r="O17" s="363"/>
      <c r="P17" s="364">
        <v>8040432.6799999997</v>
      </c>
      <c r="Q17" s="364"/>
      <c r="R17" s="364"/>
      <c r="S17" s="364"/>
      <c r="T17" s="362">
        <v>1.9942852609017301</v>
      </c>
    </row>
    <row r="18" spans="1:20" ht="15" customHeight="1" x14ac:dyDescent="0.3">
      <c r="A18" s="339"/>
      <c r="B18" s="701"/>
      <c r="C18" s="184" t="s">
        <v>2384</v>
      </c>
      <c r="D18" s="356" t="s">
        <v>2368</v>
      </c>
      <c r="E18" s="491" t="str">
        <f t="shared" si="3"/>
        <v/>
      </c>
      <c r="F18" s="358"/>
      <c r="G18" s="359"/>
      <c r="H18" s="359"/>
      <c r="I18" s="360"/>
      <c r="J18" s="357"/>
      <c r="K18" s="358"/>
      <c r="L18" s="360"/>
      <c r="M18" s="361"/>
      <c r="N18" s="362"/>
      <c r="O18" s="363"/>
      <c r="P18" s="364"/>
      <c r="Q18" s="364"/>
      <c r="R18" s="364"/>
      <c r="S18" s="364"/>
      <c r="T18" s="362"/>
    </row>
    <row r="19" spans="1:20" ht="15" customHeight="1" x14ac:dyDescent="0.3">
      <c r="A19" s="339"/>
      <c r="B19" s="701"/>
      <c r="C19" s="184" t="s">
        <v>2385</v>
      </c>
      <c r="D19" s="356" t="s">
        <v>2369</v>
      </c>
      <c r="E19" s="491">
        <f t="shared" si="3"/>
        <v>206754.21999999997</v>
      </c>
      <c r="F19" s="358"/>
      <c r="G19" s="359"/>
      <c r="H19" s="359">
        <v>1556.15</v>
      </c>
      <c r="I19" s="360"/>
      <c r="J19" s="357">
        <v>-272.62</v>
      </c>
      <c r="K19" s="358">
        <v>-1.57</v>
      </c>
      <c r="L19" s="360"/>
      <c r="M19" s="361">
        <v>484.49105470421199</v>
      </c>
      <c r="N19" s="362">
        <v>437.63636082694501</v>
      </c>
      <c r="O19" s="363"/>
      <c r="P19" s="364">
        <v>152845.26999999999</v>
      </c>
      <c r="Q19" s="364">
        <v>53908.95</v>
      </c>
      <c r="R19" s="364"/>
      <c r="S19" s="364"/>
      <c r="T19" s="362">
        <v>4.7404294497448296</v>
      </c>
    </row>
    <row r="20" spans="1:20" ht="15" customHeight="1" x14ac:dyDescent="0.3">
      <c r="A20" s="339"/>
      <c r="B20" s="701"/>
      <c r="C20" s="184" t="s">
        <v>2386</v>
      </c>
      <c r="D20" s="356" t="s">
        <v>2370</v>
      </c>
      <c r="E20" s="491">
        <f t="shared" si="3"/>
        <v>216582.33</v>
      </c>
      <c r="F20" s="358"/>
      <c r="G20" s="359"/>
      <c r="H20" s="359"/>
      <c r="I20" s="360"/>
      <c r="J20" s="357">
        <v>-512.57000000000005</v>
      </c>
      <c r="K20" s="358"/>
      <c r="L20" s="360"/>
      <c r="M20" s="361">
        <v>489.44570443280497</v>
      </c>
      <c r="N20" s="362">
        <v>441.20031466181501</v>
      </c>
      <c r="O20" s="363"/>
      <c r="P20" s="364">
        <v>216582.33</v>
      </c>
      <c r="Q20" s="364"/>
      <c r="R20" s="364"/>
      <c r="S20" s="364"/>
      <c r="T20" s="362">
        <v>3.3937097834259702</v>
      </c>
    </row>
    <row r="21" spans="1:20" ht="15" customHeight="1" x14ac:dyDescent="0.3">
      <c r="A21" s="339"/>
      <c r="B21" s="701"/>
      <c r="C21" s="184" t="s">
        <v>2387</v>
      </c>
      <c r="D21" s="356" t="s">
        <v>2371</v>
      </c>
      <c r="E21" s="491">
        <f t="shared" si="3"/>
        <v>195311.35</v>
      </c>
      <c r="F21" s="358"/>
      <c r="G21" s="359"/>
      <c r="H21" s="359">
        <v>5875.68</v>
      </c>
      <c r="I21" s="360"/>
      <c r="J21" s="357">
        <v>-761.54</v>
      </c>
      <c r="K21" s="358">
        <v>-17.64</v>
      </c>
      <c r="L21" s="360"/>
      <c r="M21" s="361">
        <v>491.10069446530099</v>
      </c>
      <c r="N21" s="362">
        <v>442.39077380546399</v>
      </c>
      <c r="O21" s="363"/>
      <c r="P21" s="364">
        <v>195311.35</v>
      </c>
      <c r="Q21" s="364"/>
      <c r="R21" s="364"/>
      <c r="S21" s="364"/>
      <c r="T21" s="362">
        <v>2.13242279698455</v>
      </c>
    </row>
    <row r="22" spans="1:20" ht="15" customHeight="1" x14ac:dyDescent="0.3">
      <c r="A22" s="339"/>
      <c r="B22" s="701"/>
      <c r="C22" s="184" t="s">
        <v>2388</v>
      </c>
      <c r="D22" s="356" t="s">
        <v>2372</v>
      </c>
      <c r="E22" s="491">
        <f t="shared" si="3"/>
        <v>9762495</v>
      </c>
      <c r="F22" s="358"/>
      <c r="G22" s="359"/>
      <c r="H22" s="359">
        <v>1434382.5</v>
      </c>
      <c r="I22" s="360">
        <v>167789</v>
      </c>
      <c r="J22" s="357">
        <v>-148280.81</v>
      </c>
      <c r="K22" s="358">
        <v>-24166.62</v>
      </c>
      <c r="L22" s="360">
        <v>-51252.83</v>
      </c>
      <c r="M22" s="361">
        <v>3871.53525715774</v>
      </c>
      <c r="N22" s="362">
        <v>2858.3337528297102</v>
      </c>
      <c r="O22" s="363"/>
      <c r="P22" s="364">
        <v>8907565.5899999999</v>
      </c>
      <c r="Q22" s="364">
        <v>854929.41</v>
      </c>
      <c r="R22" s="364"/>
      <c r="S22" s="364"/>
      <c r="T22" s="362">
        <v>2.44800608272091</v>
      </c>
    </row>
    <row r="23" spans="1:20" ht="15" customHeight="1" x14ac:dyDescent="0.3">
      <c r="A23" s="339"/>
      <c r="B23" s="701"/>
      <c r="C23" s="184" t="s">
        <v>2389</v>
      </c>
      <c r="D23" s="356" t="s">
        <v>2390</v>
      </c>
      <c r="E23" s="491">
        <f t="shared" si="3"/>
        <v>991661.27</v>
      </c>
      <c r="F23" s="358"/>
      <c r="G23" s="359"/>
      <c r="H23" s="359"/>
      <c r="I23" s="360"/>
      <c r="J23" s="357">
        <v>-7054.69</v>
      </c>
      <c r="K23" s="358"/>
      <c r="L23" s="360"/>
      <c r="M23" s="361">
        <v>1117.7082583860499</v>
      </c>
      <c r="N23" s="362">
        <v>895.47971636080104</v>
      </c>
      <c r="O23" s="363"/>
      <c r="P23" s="364">
        <v>991661.27</v>
      </c>
      <c r="Q23" s="364"/>
      <c r="R23" s="364"/>
      <c r="S23" s="364"/>
      <c r="T23" s="362">
        <v>1.5843009740642</v>
      </c>
    </row>
    <row r="24" spans="1:20" ht="15" customHeight="1" x14ac:dyDescent="0.3">
      <c r="A24" s="339"/>
      <c r="B24" s="701"/>
      <c r="C24" s="184" t="s">
        <v>2391</v>
      </c>
      <c r="D24" s="356" t="s">
        <v>2392</v>
      </c>
      <c r="E24" s="491">
        <f t="shared" si="3"/>
        <v>4717386.0999999996</v>
      </c>
      <c r="F24" s="358"/>
      <c r="G24" s="359"/>
      <c r="H24" s="359"/>
      <c r="I24" s="360"/>
      <c r="J24" s="357">
        <v>-22637.52</v>
      </c>
      <c r="K24" s="358"/>
      <c r="L24" s="360"/>
      <c r="M24" s="361">
        <v>3309.03746763964</v>
      </c>
      <c r="N24" s="362">
        <v>2469.3749440921702</v>
      </c>
      <c r="O24" s="363"/>
      <c r="P24" s="364">
        <v>4717386.0999999996</v>
      </c>
      <c r="Q24" s="364"/>
      <c r="R24" s="364"/>
      <c r="S24" s="364"/>
      <c r="T24" s="362">
        <v>1.3917412662728901</v>
      </c>
    </row>
    <row r="25" spans="1:20" ht="15" customHeight="1" x14ac:dyDescent="0.3">
      <c r="A25" s="339"/>
      <c r="B25" s="701"/>
      <c r="C25" s="184" t="s">
        <v>2393</v>
      </c>
      <c r="D25" s="356" t="s">
        <v>2394</v>
      </c>
      <c r="E25" s="491">
        <f t="shared" si="3"/>
        <v>1465975.72</v>
      </c>
      <c r="F25" s="358">
        <v>1465975.72</v>
      </c>
      <c r="G25" s="359"/>
      <c r="H25" s="359"/>
      <c r="I25" s="360"/>
      <c r="J25" s="357">
        <v>-29045.599999999999</v>
      </c>
      <c r="K25" s="358"/>
      <c r="L25" s="360"/>
      <c r="M25" s="361">
        <v>515.106129468218</v>
      </c>
      <c r="N25" s="362">
        <v>459.65824311668899</v>
      </c>
      <c r="O25" s="363"/>
      <c r="P25" s="364">
        <v>1465975.72</v>
      </c>
      <c r="Q25" s="364"/>
      <c r="R25" s="364"/>
      <c r="S25" s="364"/>
      <c r="T25" s="362">
        <v>1.9512866966360001</v>
      </c>
    </row>
    <row r="26" spans="1:20" ht="15" customHeight="1" x14ac:dyDescent="0.3">
      <c r="A26" s="339"/>
      <c r="B26" s="701"/>
      <c r="C26" s="184" t="s">
        <v>2395</v>
      </c>
      <c r="D26" s="356" t="s">
        <v>2396</v>
      </c>
      <c r="E26" s="491">
        <f t="shared" si="3"/>
        <v>97188.98</v>
      </c>
      <c r="F26" s="358"/>
      <c r="G26" s="359"/>
      <c r="H26" s="359"/>
      <c r="I26" s="360"/>
      <c r="J26" s="357">
        <v>-738.94</v>
      </c>
      <c r="K26" s="358"/>
      <c r="L26" s="360"/>
      <c r="M26" s="361">
        <v>538.75094170990997</v>
      </c>
      <c r="N26" s="362">
        <v>476.66631106894499</v>
      </c>
      <c r="O26" s="363"/>
      <c r="P26" s="364">
        <v>97188.98</v>
      </c>
      <c r="Q26" s="364"/>
      <c r="R26" s="364"/>
      <c r="S26" s="364"/>
      <c r="T26" s="362">
        <v>0.77205107494555203</v>
      </c>
    </row>
    <row r="27" spans="1:20" ht="15" customHeight="1" x14ac:dyDescent="0.3">
      <c r="A27" s="339"/>
      <c r="B27" s="701"/>
      <c r="C27" s="184" t="s">
        <v>2397</v>
      </c>
      <c r="D27" s="356" t="s">
        <v>2398</v>
      </c>
      <c r="E27" s="491" t="str">
        <f t="shared" si="3"/>
        <v/>
      </c>
      <c r="F27" s="358"/>
      <c r="G27" s="359"/>
      <c r="H27" s="359"/>
      <c r="I27" s="360"/>
      <c r="J27" s="357"/>
      <c r="K27" s="358"/>
      <c r="L27" s="360"/>
      <c r="M27" s="361"/>
      <c r="N27" s="362"/>
      <c r="O27" s="363"/>
      <c r="P27" s="364"/>
      <c r="Q27" s="364"/>
      <c r="R27" s="364"/>
      <c r="S27" s="364"/>
      <c r="T27" s="362"/>
    </row>
    <row r="28" spans="1:20" ht="15" customHeight="1" x14ac:dyDescent="0.3">
      <c r="A28" s="339"/>
      <c r="B28" s="701"/>
      <c r="C28" s="184" t="s">
        <v>2399</v>
      </c>
      <c r="D28" s="356" t="s">
        <v>2400</v>
      </c>
      <c r="E28" s="491">
        <f t="shared" si="3"/>
        <v>448362.65</v>
      </c>
      <c r="F28" s="358"/>
      <c r="G28" s="359"/>
      <c r="H28" s="359"/>
      <c r="I28" s="360"/>
      <c r="J28" s="357">
        <v>-3017.35</v>
      </c>
      <c r="K28" s="358"/>
      <c r="L28" s="360"/>
      <c r="M28" s="361">
        <v>906.54300476858498</v>
      </c>
      <c r="N28" s="362">
        <v>741.22465633558704</v>
      </c>
      <c r="O28" s="363"/>
      <c r="P28" s="364">
        <v>448362.65</v>
      </c>
      <c r="Q28" s="364"/>
      <c r="R28" s="364"/>
      <c r="S28" s="364"/>
      <c r="T28" s="362">
        <v>0.78290269906125798</v>
      </c>
    </row>
    <row r="29" spans="1:20" ht="15" customHeight="1" x14ac:dyDescent="0.3">
      <c r="A29" s="339"/>
      <c r="B29" s="701"/>
      <c r="C29" s="184" t="s">
        <v>2401</v>
      </c>
      <c r="D29" s="356" t="s">
        <v>2402</v>
      </c>
      <c r="E29" s="491">
        <f t="shared" si="3"/>
        <v>272268.99</v>
      </c>
      <c r="F29" s="358"/>
      <c r="G29" s="359"/>
      <c r="H29" s="359"/>
      <c r="I29" s="360"/>
      <c r="J29" s="357">
        <v>-823.19</v>
      </c>
      <c r="K29" s="358"/>
      <c r="L29" s="360"/>
      <c r="M29" s="361">
        <v>493.67378534639698</v>
      </c>
      <c r="N29" s="362">
        <v>444.24163665460298</v>
      </c>
      <c r="O29" s="363"/>
      <c r="P29" s="364">
        <v>272268.99</v>
      </c>
      <c r="Q29" s="364"/>
      <c r="R29" s="364"/>
      <c r="S29" s="364"/>
      <c r="T29" s="362">
        <v>3.0478665388049602</v>
      </c>
    </row>
    <row r="30" spans="1:20" ht="15" customHeight="1" x14ac:dyDescent="0.3">
      <c r="A30" s="339"/>
      <c r="B30" s="701"/>
      <c r="C30" s="184" t="s">
        <v>2403</v>
      </c>
      <c r="D30" s="356" t="s">
        <v>2404</v>
      </c>
      <c r="E30" s="491">
        <f t="shared" si="3"/>
        <v>2768412.99</v>
      </c>
      <c r="F30" s="358"/>
      <c r="G30" s="359"/>
      <c r="H30" s="359"/>
      <c r="I30" s="360"/>
      <c r="J30" s="357">
        <v>-21019.03</v>
      </c>
      <c r="K30" s="358"/>
      <c r="L30" s="360"/>
      <c r="M30" s="361">
        <v>2565.07105652274</v>
      </c>
      <c r="N30" s="362">
        <v>1934.22875028307</v>
      </c>
      <c r="O30" s="363"/>
      <c r="P30" s="364">
        <v>2768412.99</v>
      </c>
      <c r="Q30" s="364"/>
      <c r="R30" s="364"/>
      <c r="S30" s="364"/>
      <c r="T30" s="362">
        <v>1.34280905930684</v>
      </c>
    </row>
    <row r="31" spans="1:20" ht="15" customHeight="1" x14ac:dyDescent="0.3">
      <c r="A31" s="339"/>
      <c r="B31" s="701"/>
      <c r="C31" s="184" t="s">
        <v>2405</v>
      </c>
      <c r="D31" s="356" t="s">
        <v>2406</v>
      </c>
      <c r="E31" s="491">
        <f t="shared" si="3"/>
        <v>9828335.7100000009</v>
      </c>
      <c r="F31" s="358"/>
      <c r="G31" s="359"/>
      <c r="H31" s="359">
        <v>263712.45</v>
      </c>
      <c r="I31" s="360">
        <v>218229.74</v>
      </c>
      <c r="J31" s="357">
        <v>-173062.57</v>
      </c>
      <c r="K31" s="358">
        <v>-8060.03</v>
      </c>
      <c r="L31" s="360">
        <v>-83153.81</v>
      </c>
      <c r="M31" s="361">
        <v>4738.6201084091999</v>
      </c>
      <c r="N31" s="362">
        <v>3497.6951713385502</v>
      </c>
      <c r="O31" s="363"/>
      <c r="P31" s="364">
        <v>9828335.7100000009</v>
      </c>
      <c r="Q31" s="364"/>
      <c r="R31" s="364"/>
      <c r="S31" s="364"/>
      <c r="T31" s="362">
        <v>2.9163001291633601</v>
      </c>
    </row>
    <row r="32" spans="1:20" ht="15" customHeight="1" x14ac:dyDescent="0.3">
      <c r="A32" s="339"/>
      <c r="B32" s="701"/>
      <c r="C32" s="184" t="s">
        <v>2407</v>
      </c>
      <c r="D32" s="356" t="s">
        <v>2408</v>
      </c>
      <c r="E32" s="491">
        <f t="shared" si="3"/>
        <v>538536.19999999995</v>
      </c>
      <c r="F32" s="358"/>
      <c r="G32" s="359"/>
      <c r="H32" s="359">
        <v>499914.85</v>
      </c>
      <c r="I32" s="360"/>
      <c r="J32" s="357">
        <v>-9930.84</v>
      </c>
      <c r="K32" s="358">
        <v>-9465.6200000000008</v>
      </c>
      <c r="L32" s="360"/>
      <c r="M32" s="361">
        <v>514.35030845002404</v>
      </c>
      <c r="N32" s="362">
        <v>459.11456972627298</v>
      </c>
      <c r="O32" s="363"/>
      <c r="P32" s="364">
        <v>538536.19999999995</v>
      </c>
      <c r="Q32" s="364"/>
      <c r="R32" s="364"/>
      <c r="S32" s="364"/>
      <c r="T32" s="362">
        <v>0.25598621098111601</v>
      </c>
    </row>
    <row r="33" spans="1:20" ht="15" customHeight="1" x14ac:dyDescent="0.3">
      <c r="A33" s="339"/>
      <c r="B33" s="701"/>
      <c r="C33" s="184" t="s">
        <v>2409</v>
      </c>
      <c r="D33" s="356" t="s">
        <v>2410</v>
      </c>
      <c r="E33" s="491" t="str">
        <f t="shared" si="3"/>
        <v/>
      </c>
      <c r="F33" s="358"/>
      <c r="G33" s="359"/>
      <c r="H33" s="359"/>
      <c r="I33" s="360"/>
      <c r="J33" s="357"/>
      <c r="K33" s="358"/>
      <c r="L33" s="360"/>
      <c r="M33" s="361"/>
      <c r="N33" s="362"/>
      <c r="O33" s="363"/>
      <c r="P33" s="364"/>
      <c r="Q33" s="364"/>
      <c r="R33" s="364"/>
      <c r="S33" s="364"/>
      <c r="T33" s="362"/>
    </row>
    <row r="34" spans="1:20" ht="15" customHeight="1" x14ac:dyDescent="0.3">
      <c r="A34" s="339"/>
      <c r="B34" s="701"/>
      <c r="C34" s="184" t="s">
        <v>2411</v>
      </c>
      <c r="D34" s="356" t="s">
        <v>2412</v>
      </c>
      <c r="E34" s="491">
        <f t="shared" si="3"/>
        <v>764901.23</v>
      </c>
      <c r="F34" s="358"/>
      <c r="G34" s="359"/>
      <c r="H34" s="359">
        <v>540207.61</v>
      </c>
      <c r="I34" s="360"/>
      <c r="J34" s="357">
        <v>-7843.23</v>
      </c>
      <c r="K34" s="358">
        <v>-2790.99</v>
      </c>
      <c r="L34" s="360"/>
      <c r="M34" s="361">
        <v>605.97295508090804</v>
      </c>
      <c r="N34" s="362">
        <v>525.02011314674098</v>
      </c>
      <c r="O34" s="363"/>
      <c r="P34" s="364">
        <v>764901.23</v>
      </c>
      <c r="Q34" s="364"/>
      <c r="R34" s="364"/>
      <c r="S34" s="364"/>
      <c r="T34" s="362">
        <v>1.4250640684798399</v>
      </c>
    </row>
    <row r="35" spans="1:20" ht="15" customHeight="1" x14ac:dyDescent="0.3">
      <c r="A35" s="339"/>
      <c r="B35" s="701"/>
      <c r="C35" s="184" t="s">
        <v>2413</v>
      </c>
      <c r="D35" s="356" t="s">
        <v>2414</v>
      </c>
      <c r="E35" s="491">
        <f t="shared" si="3"/>
        <v>16757218.68</v>
      </c>
      <c r="F35" s="358"/>
      <c r="G35" s="359"/>
      <c r="H35" s="359"/>
      <c r="I35" s="360"/>
      <c r="J35" s="357">
        <v>-72780.240000000005</v>
      </c>
      <c r="K35" s="358"/>
      <c r="L35" s="360"/>
      <c r="M35" s="361">
        <v>3917.8819615850098</v>
      </c>
      <c r="N35" s="362">
        <v>2907.3259169961102</v>
      </c>
      <c r="O35" s="363"/>
      <c r="P35" s="364">
        <v>16757218.68</v>
      </c>
      <c r="Q35" s="364"/>
      <c r="R35" s="364"/>
      <c r="S35" s="364"/>
      <c r="T35" s="362">
        <v>2.5745414193629701</v>
      </c>
    </row>
    <row r="36" spans="1:20" ht="15" customHeight="1" x14ac:dyDescent="0.3">
      <c r="A36" s="339"/>
      <c r="B36" s="701"/>
      <c r="C36" s="184" t="s">
        <v>2415</v>
      </c>
      <c r="D36" s="356" t="s">
        <v>2416</v>
      </c>
      <c r="E36" s="491">
        <f t="shared" si="3"/>
        <v>56689.509999999995</v>
      </c>
      <c r="F36" s="358"/>
      <c r="G36" s="359"/>
      <c r="H36" s="359"/>
      <c r="I36" s="360"/>
      <c r="J36" s="357">
        <v>-316.95</v>
      </c>
      <c r="K36" s="358"/>
      <c r="L36" s="360"/>
      <c r="M36" s="361">
        <v>484.49105470421199</v>
      </c>
      <c r="N36" s="362">
        <v>437.63636082694501</v>
      </c>
      <c r="O36" s="363"/>
      <c r="P36" s="364">
        <v>28726.39</v>
      </c>
      <c r="Q36" s="364">
        <v>27963.119999999999</v>
      </c>
      <c r="R36" s="364"/>
      <c r="S36" s="364"/>
      <c r="T36" s="362">
        <v>4.3015059136184703</v>
      </c>
    </row>
    <row r="37" spans="1:20" ht="15" customHeight="1" x14ac:dyDescent="0.3">
      <c r="A37" s="339"/>
      <c r="B37" s="701"/>
      <c r="C37" s="184" t="s">
        <v>2417</v>
      </c>
      <c r="D37" s="356" t="s">
        <v>2418</v>
      </c>
      <c r="E37" s="491">
        <f t="shared" si="3"/>
        <v>6045555.4699999997</v>
      </c>
      <c r="F37" s="358"/>
      <c r="G37" s="359"/>
      <c r="H37" s="359"/>
      <c r="I37" s="360"/>
      <c r="J37" s="357">
        <v>-35452.839999999997</v>
      </c>
      <c r="K37" s="358"/>
      <c r="L37" s="360"/>
      <c r="M37" s="361">
        <v>3345.6059175007299</v>
      </c>
      <c r="N37" s="362">
        <v>2495.6791783482299</v>
      </c>
      <c r="O37" s="363"/>
      <c r="P37" s="364">
        <v>6045555.4699999997</v>
      </c>
      <c r="Q37" s="364"/>
      <c r="R37" s="364"/>
      <c r="S37" s="364"/>
      <c r="T37" s="362">
        <v>1.9813671048644199</v>
      </c>
    </row>
    <row r="38" spans="1:20" ht="15" customHeight="1" x14ac:dyDescent="0.3">
      <c r="A38" s="339"/>
      <c r="B38" s="701"/>
      <c r="C38" s="184" t="s">
        <v>2419</v>
      </c>
      <c r="D38" s="356" t="s">
        <v>2420</v>
      </c>
      <c r="E38" s="491">
        <f t="shared" si="3"/>
        <v>5276913.04</v>
      </c>
      <c r="F38" s="358"/>
      <c r="G38" s="359"/>
      <c r="H38" s="359"/>
      <c r="I38" s="360">
        <v>154142</v>
      </c>
      <c r="J38" s="357">
        <v>-96254.28</v>
      </c>
      <c r="K38" s="358"/>
      <c r="L38" s="360">
        <v>-58525.71</v>
      </c>
      <c r="M38" s="361">
        <v>3721.0194375014698</v>
      </c>
      <c r="N38" s="362">
        <v>2765.71975186185</v>
      </c>
      <c r="O38" s="363"/>
      <c r="P38" s="364">
        <v>3591873.77</v>
      </c>
      <c r="Q38" s="364">
        <v>1685039.27</v>
      </c>
      <c r="R38" s="364"/>
      <c r="S38" s="364"/>
      <c r="T38" s="362">
        <v>2.4033424844376898</v>
      </c>
    </row>
    <row r="39" spans="1:20" ht="15" customHeight="1" x14ac:dyDescent="0.3">
      <c r="A39" s="339"/>
      <c r="B39" s="702"/>
      <c r="C39" s="184" t="s">
        <v>2421</v>
      </c>
      <c r="D39" s="356" t="s">
        <v>2422</v>
      </c>
      <c r="E39" s="491">
        <f t="shared" si="3"/>
        <v>595672.93999999994</v>
      </c>
      <c r="F39" s="358"/>
      <c r="G39" s="359"/>
      <c r="H39" s="359"/>
      <c r="I39" s="360"/>
      <c r="J39" s="357">
        <v>-3571.65</v>
      </c>
      <c r="K39" s="358"/>
      <c r="L39" s="360"/>
      <c r="M39" s="361">
        <v>531.18513813454604</v>
      </c>
      <c r="N39" s="362">
        <v>472.63179076410302</v>
      </c>
      <c r="O39" s="363"/>
      <c r="P39" s="364">
        <v>595672.93999999994</v>
      </c>
      <c r="Q39" s="364"/>
      <c r="R39" s="364"/>
      <c r="S39" s="364"/>
      <c r="T39" s="362">
        <v>2.9528728927216301</v>
      </c>
    </row>
    <row r="40" spans="1:20" ht="15" customHeight="1" x14ac:dyDescent="0.3">
      <c r="A40" s="339"/>
      <c r="B40" s="706" t="s">
        <v>2423</v>
      </c>
      <c r="C40" s="539"/>
      <c r="D40" s="356" t="s">
        <v>2424</v>
      </c>
      <c r="E40" s="491">
        <f>IF(AND(ISBLANK(P40),ISBLANK(Q40),ISBLANK(R40),ISBLANK(S40)),"",P40+Q40+R40+S40)</f>
        <v>50681684.329999998</v>
      </c>
      <c r="F40" s="358"/>
      <c r="G40" s="359"/>
      <c r="H40" s="359"/>
      <c r="I40" s="360"/>
      <c r="J40" s="357">
        <v>-480660.01</v>
      </c>
      <c r="K40" s="358"/>
      <c r="L40" s="360"/>
      <c r="M40" s="361">
        <v>16232.989108202031</v>
      </c>
      <c r="N40" s="362">
        <v>5053.1457314709869</v>
      </c>
      <c r="O40" s="363"/>
      <c r="P40" s="364">
        <v>29631317.77</v>
      </c>
      <c r="Q40" s="364">
        <v>21050366.559999999</v>
      </c>
      <c r="R40" s="364"/>
      <c r="S40" s="364"/>
      <c r="T40" s="362">
        <v>12.095188655027869</v>
      </c>
    </row>
    <row r="41" spans="1:20" ht="15" customHeight="1" x14ac:dyDescent="0.3">
      <c r="A41" s="339"/>
      <c r="B41" s="700"/>
      <c r="C41" s="365" t="s">
        <v>2425</v>
      </c>
      <c r="D41" s="356" t="s">
        <v>2426</v>
      </c>
      <c r="E41" s="491">
        <f>IF(AND(ISBLANK(P41),ISBLANK(Q41),ISBLANK(R41),ISBLANK(S41)),"",P41+Q41+R41+S41)</f>
        <v>42430828.280000001</v>
      </c>
      <c r="F41" s="358"/>
      <c r="G41" s="359"/>
      <c r="H41" s="359"/>
      <c r="I41" s="360"/>
      <c r="J41" s="357">
        <v>-419575.4</v>
      </c>
      <c r="K41" s="358"/>
      <c r="L41" s="360"/>
      <c r="M41" s="361">
        <v>13068.87347628024</v>
      </c>
      <c r="N41" s="362">
        <v>3672.1403069182998</v>
      </c>
      <c r="O41" s="363"/>
      <c r="P41" s="364">
        <v>21380461.719999999</v>
      </c>
      <c r="Q41" s="364">
        <v>21050366.559999999</v>
      </c>
      <c r="R41" s="364"/>
      <c r="S41" s="364"/>
      <c r="T41" s="362">
        <v>8.1449006832601594</v>
      </c>
    </row>
    <row r="42" spans="1:20" ht="15" customHeight="1" x14ac:dyDescent="0.3">
      <c r="A42" s="339"/>
      <c r="B42" s="701"/>
      <c r="C42" s="184" t="s">
        <v>2427</v>
      </c>
      <c r="D42" s="356" t="s">
        <v>2428</v>
      </c>
      <c r="E42" s="491">
        <f t="shared" si="3"/>
        <v>37190482.479999997</v>
      </c>
      <c r="F42" s="358"/>
      <c r="G42" s="359"/>
      <c r="H42" s="359"/>
      <c r="I42" s="360"/>
      <c r="J42" s="357">
        <v>-299624.28000000003</v>
      </c>
      <c r="K42" s="358"/>
      <c r="L42" s="360"/>
      <c r="M42" s="361">
        <v>5260.2984249998499</v>
      </c>
      <c r="N42" s="362">
        <v>1542.48963233275</v>
      </c>
      <c r="O42" s="363"/>
      <c r="P42" s="364">
        <v>16140115.92</v>
      </c>
      <c r="Q42" s="364">
        <v>21050366.559999999</v>
      </c>
      <c r="R42" s="364"/>
      <c r="S42" s="364"/>
      <c r="T42" s="362">
        <v>4.7168529986612597</v>
      </c>
    </row>
    <row r="43" spans="1:20" ht="15" customHeight="1" x14ac:dyDescent="0.3">
      <c r="A43" s="339"/>
      <c r="B43" s="701"/>
      <c r="C43" s="184" t="s">
        <v>2429</v>
      </c>
      <c r="D43" s="356" t="s">
        <v>2430</v>
      </c>
      <c r="E43" s="491">
        <f t="shared" si="3"/>
        <v>85121.21</v>
      </c>
      <c r="F43" s="358">
        <v>85121.21</v>
      </c>
      <c r="G43" s="359"/>
      <c r="H43" s="359"/>
      <c r="I43" s="360"/>
      <c r="J43" s="357">
        <v>-646.19000000000005</v>
      </c>
      <c r="K43" s="358"/>
      <c r="L43" s="360"/>
      <c r="M43" s="361">
        <v>506.46218329603101</v>
      </c>
      <c r="N43" s="362">
        <v>442.69824801263002</v>
      </c>
      <c r="O43" s="363"/>
      <c r="P43" s="364">
        <v>85121.21</v>
      </c>
      <c r="Q43" s="364"/>
      <c r="R43" s="364"/>
      <c r="S43" s="364"/>
      <c r="T43" s="362">
        <v>0.68993839835728998</v>
      </c>
    </row>
    <row r="44" spans="1:20" ht="15" customHeight="1" x14ac:dyDescent="0.3">
      <c r="A44" s="339"/>
      <c r="B44" s="702"/>
      <c r="C44" s="184" t="s">
        <v>2431</v>
      </c>
      <c r="D44" s="356" t="s">
        <v>2432</v>
      </c>
      <c r="E44" s="491">
        <f t="shared" si="3"/>
        <v>8165734.8399999999</v>
      </c>
      <c r="F44" s="358">
        <v>8165734.8399999999</v>
      </c>
      <c r="G44" s="359"/>
      <c r="H44" s="359"/>
      <c r="I44" s="360"/>
      <c r="J44" s="357">
        <v>-60438.42</v>
      </c>
      <c r="K44" s="358"/>
      <c r="L44" s="360"/>
      <c r="M44" s="361">
        <v>2657.6534486257601</v>
      </c>
      <c r="N44" s="362">
        <v>938.30717654005696</v>
      </c>
      <c r="O44" s="363"/>
      <c r="P44" s="364">
        <v>8165734.8399999999</v>
      </c>
      <c r="Q44" s="364"/>
      <c r="R44" s="364"/>
      <c r="S44" s="364"/>
      <c r="T44" s="362">
        <v>3.2603495734104202</v>
      </c>
    </row>
    <row r="45" spans="1:20" ht="15" customHeight="1" x14ac:dyDescent="0.3">
      <c r="A45" s="339"/>
      <c r="B45" s="706" t="s">
        <v>2433</v>
      </c>
      <c r="C45" s="535"/>
      <c r="D45" s="356" t="s">
        <v>2434</v>
      </c>
      <c r="E45" s="491">
        <f t="shared" si="3"/>
        <v>644959.44999999995</v>
      </c>
      <c r="F45" s="358"/>
      <c r="G45" s="359"/>
      <c r="H45" s="359">
        <v>79469.740000000005</v>
      </c>
      <c r="I45" s="360"/>
      <c r="J45" s="357">
        <v>-8379.98</v>
      </c>
      <c r="K45" s="358">
        <v>-302.33999999999997</v>
      </c>
      <c r="L45" s="360"/>
      <c r="M45" s="361">
        <v>695.66693113302699</v>
      </c>
      <c r="N45" s="362">
        <v>592.02376530913898</v>
      </c>
      <c r="O45" s="363"/>
      <c r="P45" s="364">
        <v>644959.44999999995</v>
      </c>
      <c r="Q45" s="364"/>
      <c r="R45" s="364"/>
      <c r="S45" s="364"/>
      <c r="T45" s="362">
        <v>2.30217196610581</v>
      </c>
    </row>
    <row r="46" spans="1:20" ht="15" customHeight="1" x14ac:dyDescent="0.3">
      <c r="A46" s="339"/>
      <c r="B46" s="707" t="s">
        <v>2435</v>
      </c>
      <c r="C46" s="708"/>
      <c r="D46" s="356" t="s">
        <v>2436</v>
      </c>
      <c r="E46" s="491">
        <f>IF(AND((E47=""),(E48=""),(E49="")),"",IF(E47 ="",0,IF(E47="",0,E47))+IF(E48 ="",0,IF(E48="",0,E48))+IF(E49 ="",0,IF(E49="",0,E49)))</f>
        <v>69918609.849999905</v>
      </c>
      <c r="F46" s="492" t="str">
        <f t="shared" ref="F46:N46" si="4">IF(AND(ISBLANK(F47),ISBLANK(F48),ISBLANK(F49)),"",F47+F48+F49)</f>
        <v/>
      </c>
      <c r="G46" s="493" t="str">
        <f t="shared" si="4"/>
        <v/>
      </c>
      <c r="H46" s="493">
        <f t="shared" si="4"/>
        <v>411411.33</v>
      </c>
      <c r="I46" s="494">
        <f t="shared" si="4"/>
        <v>1200980.45</v>
      </c>
      <c r="J46" s="491">
        <f t="shared" si="4"/>
        <v>-703860.78</v>
      </c>
      <c r="K46" s="492">
        <f t="shared" si="4"/>
        <v>-2501.6</v>
      </c>
      <c r="L46" s="494">
        <f t="shared" si="4"/>
        <v>-189046.86</v>
      </c>
      <c r="M46" s="495">
        <f t="shared" si="4"/>
        <v>15189.52489831628</v>
      </c>
      <c r="N46" s="496">
        <f t="shared" si="4"/>
        <v>12973.18548347582</v>
      </c>
      <c r="O46" s="363"/>
      <c r="P46" s="497">
        <f>IF(AND(ISBLANK(P47),ISBLANK(P48),ISBLANK(P49)),"",P47+P48+P49)</f>
        <v>69512730.949999899</v>
      </c>
      <c r="Q46" s="497">
        <f>IF(AND(ISBLANK(Q47),ISBLANK(Q48),ISBLANK(Q49)),"",Q47+Q48+Q49)</f>
        <v>405878.89999999997</v>
      </c>
      <c r="R46" s="497" t="str">
        <f>IF(AND(ISBLANK(R47),ISBLANK(R48),ISBLANK(R49)),"",R47+R48+R49)</f>
        <v/>
      </c>
      <c r="S46" s="497" t="str">
        <f>IF(AND(ISBLANK(S47),ISBLANK(S48),ISBLANK(S49)),"",S47+S48+S49)</f>
        <v/>
      </c>
      <c r="T46" s="362"/>
    </row>
    <row r="47" spans="1:20" ht="15" customHeight="1" x14ac:dyDescent="0.3">
      <c r="A47" s="339"/>
      <c r="B47" s="700"/>
      <c r="C47" s="365" t="s">
        <v>2437</v>
      </c>
      <c r="D47" s="356" t="s">
        <v>2438</v>
      </c>
      <c r="E47" s="491">
        <f>IF(AND(ISBLANK(P47),ISBLANK(Q47),ISBLANK(R47),ISBLANK(S47)),"",P47+Q47+R47+S47)</f>
        <v>55179147.189999901</v>
      </c>
      <c r="F47" s="358"/>
      <c r="G47" s="359"/>
      <c r="H47" s="359">
        <v>106411.74</v>
      </c>
      <c r="I47" s="360">
        <v>1122877.26</v>
      </c>
      <c r="J47" s="357">
        <v>-590328.55000000005</v>
      </c>
      <c r="K47" s="358">
        <v>-370.76</v>
      </c>
      <c r="L47" s="360">
        <v>-165242.76999999999</v>
      </c>
      <c r="M47" s="361">
        <v>7728.7222136330402</v>
      </c>
      <c r="N47" s="362">
        <v>6704.4697311595</v>
      </c>
      <c r="O47" s="363"/>
      <c r="P47" s="364">
        <v>54916304.149999902</v>
      </c>
      <c r="Q47" s="364">
        <v>262843.03999999998</v>
      </c>
      <c r="R47" s="364"/>
      <c r="S47" s="364"/>
      <c r="T47" s="362">
        <v>2.3075398475153701</v>
      </c>
    </row>
    <row r="48" spans="1:20" ht="15" customHeight="1" x14ac:dyDescent="0.3">
      <c r="A48" s="339"/>
      <c r="B48" s="701"/>
      <c r="C48" s="184" t="s">
        <v>2439</v>
      </c>
      <c r="D48" s="356" t="s">
        <v>2440</v>
      </c>
      <c r="E48" s="491">
        <f>IF(AND(ISBLANK(P48),ISBLANK(Q48),ISBLANK(R48),ISBLANK(S48)),"",P48+Q48+R48+S48)</f>
        <v>5283242.0599999996</v>
      </c>
      <c r="F48" s="358"/>
      <c r="G48" s="359"/>
      <c r="H48" s="359">
        <v>22405.66</v>
      </c>
      <c r="I48" s="360">
        <v>63106.46</v>
      </c>
      <c r="J48" s="357">
        <v>-57528.54</v>
      </c>
      <c r="K48" s="358">
        <v>-234.47</v>
      </c>
      <c r="L48" s="360">
        <v>-20772.48</v>
      </c>
      <c r="M48" s="361">
        <v>2393.2108592780301</v>
      </c>
      <c r="N48" s="362">
        <v>2098.6633920590998</v>
      </c>
      <c r="O48" s="363"/>
      <c r="P48" s="364">
        <v>5283242.0599999996</v>
      </c>
      <c r="Q48" s="364"/>
      <c r="R48" s="364"/>
      <c r="S48" s="364"/>
      <c r="T48" s="362">
        <v>1.9530037776793201</v>
      </c>
    </row>
    <row r="49" spans="1:20" ht="15" customHeight="1" x14ac:dyDescent="0.3">
      <c r="A49" s="339"/>
      <c r="B49" s="702"/>
      <c r="C49" s="184" t="s">
        <v>2441</v>
      </c>
      <c r="D49" s="356" t="s">
        <v>2442</v>
      </c>
      <c r="E49" s="491">
        <f>IF(AND(ISBLANK(P49),ISBLANK(Q49),ISBLANK(R49),ISBLANK(S49)),"",P49+Q49+R49+S49)</f>
        <v>9456220.5999999996</v>
      </c>
      <c r="F49" s="358"/>
      <c r="G49" s="359"/>
      <c r="H49" s="359">
        <v>282593.93</v>
      </c>
      <c r="I49" s="360">
        <v>14996.73</v>
      </c>
      <c r="J49" s="357">
        <v>-56003.69</v>
      </c>
      <c r="K49" s="358">
        <v>-1896.37</v>
      </c>
      <c r="L49" s="360">
        <v>-3031.61</v>
      </c>
      <c r="M49" s="361">
        <v>5067.5918254052103</v>
      </c>
      <c r="N49" s="362">
        <v>4170.0523602572202</v>
      </c>
      <c r="O49" s="363"/>
      <c r="P49" s="364">
        <v>9313184.7400000002</v>
      </c>
      <c r="Q49" s="364">
        <v>143035.85999999999</v>
      </c>
      <c r="R49" s="364"/>
      <c r="S49" s="364"/>
      <c r="T49" s="362">
        <v>2.47631364727782</v>
      </c>
    </row>
    <row r="50" spans="1:20" ht="15" customHeight="1" x14ac:dyDescent="0.3">
      <c r="A50" s="339"/>
      <c r="B50" s="706" t="s">
        <v>2443</v>
      </c>
      <c r="C50" s="535"/>
      <c r="D50" s="356" t="s">
        <v>2444</v>
      </c>
      <c r="E50" s="491">
        <f>IF(AND(ISBLANK(P50),ISBLANK(Q50),ISBLANK(R50),ISBLANK(S50)),"",P50+Q50+R50+S50)</f>
        <v>101051686.38</v>
      </c>
      <c r="F50" s="358">
        <v>18750146.75</v>
      </c>
      <c r="G50" s="359"/>
      <c r="H50" s="359">
        <v>2365114.59</v>
      </c>
      <c r="I50" s="360">
        <v>1438766.6</v>
      </c>
      <c r="J50" s="357">
        <v>-1915428.49</v>
      </c>
      <c r="K50" s="358">
        <v>-86853.51</v>
      </c>
      <c r="L50" s="360">
        <v>-842323.69</v>
      </c>
      <c r="M50" s="361">
        <v>39383.0386802168</v>
      </c>
      <c r="N50" s="362">
        <v>29419.360367222202</v>
      </c>
      <c r="O50" s="363"/>
      <c r="P50" s="364">
        <v>94742826.420000002</v>
      </c>
      <c r="Q50" s="364">
        <v>6308859.96</v>
      </c>
      <c r="R50" s="364"/>
      <c r="S50" s="364"/>
      <c r="T50" s="362">
        <v>2.06503183572412</v>
      </c>
    </row>
    <row r="51" spans="1:20" ht="15" customHeight="1" x14ac:dyDescent="0.3">
      <c r="A51" s="339"/>
      <c r="B51" s="706" t="s">
        <v>2445</v>
      </c>
      <c r="C51" s="539"/>
      <c r="D51" s="356" t="s">
        <v>2446</v>
      </c>
      <c r="E51" s="491">
        <f>IF(AND((E52=""),(E53=""),(E54=""),(E55=""),(E56="")),"",IF(E52 ="",0,IF(E52="",0,E52))+IF(E53 ="",0,IF(E53="",0,E53))+IF(E54 ="",0,IF(E54="",0,E54))+IF(E55 ="",0,IF(E55="",0,E55))+IF(E56 ="",0,IF(E56="",0,E56)))</f>
        <v>38247549.170000002</v>
      </c>
      <c r="F51" s="492" t="str">
        <f t="shared" ref="F51:N51" si="5">IF(AND(ISBLANK(F52),ISBLANK(F53),ISBLANK(F54),ISBLANK(F55),ISBLANK(F56)),"",F52+F53+F54+F55+F56)</f>
        <v/>
      </c>
      <c r="G51" s="493" t="str">
        <f t="shared" si="5"/>
        <v/>
      </c>
      <c r="H51" s="493">
        <f t="shared" si="5"/>
        <v>133286.41</v>
      </c>
      <c r="I51" s="494">
        <f t="shared" si="5"/>
        <v>122197.7</v>
      </c>
      <c r="J51" s="491">
        <f t="shared" si="5"/>
        <v>-324696.97000000003</v>
      </c>
      <c r="K51" s="492">
        <f t="shared" si="5"/>
        <v>-1610.27</v>
      </c>
      <c r="L51" s="494">
        <f t="shared" si="5"/>
        <v>-40994.67</v>
      </c>
      <c r="M51" s="495">
        <f t="shared" si="5"/>
        <v>4397.2262942035686</v>
      </c>
      <c r="N51" s="496">
        <f t="shared" si="5"/>
        <v>3238.8702791310579</v>
      </c>
      <c r="O51" s="363"/>
      <c r="P51" s="497">
        <f>IF(AND(ISBLANK(P52),ISBLANK(P53),ISBLANK(P54),ISBLANK(P55),ISBLANK(P56)),"",P52+P53+P54+P55+P56)</f>
        <v>33469742.120000001</v>
      </c>
      <c r="Q51" s="497">
        <f>IF(AND(ISBLANK(Q52),ISBLANK(Q53),ISBLANK(Q54),ISBLANK(Q55),ISBLANK(Q56)),"",Q52+Q53+Q54+Q55+Q56)</f>
        <v>4777807.0500000007</v>
      </c>
      <c r="R51" s="497" t="str">
        <f>IF(AND(ISBLANK(R52),ISBLANK(R53),ISBLANK(R54),ISBLANK(R55),ISBLANK(R56)),"",R52+R53+R54+R55+R56)</f>
        <v/>
      </c>
      <c r="S51" s="497" t="str">
        <f>IF(AND(ISBLANK(S52),ISBLANK(S53),ISBLANK(S54),ISBLANK(S55),ISBLANK(S56)),"",S52+S53+S54+S55+S56)</f>
        <v/>
      </c>
      <c r="T51" s="362"/>
    </row>
    <row r="52" spans="1:20" ht="15" customHeight="1" x14ac:dyDescent="0.3">
      <c r="A52" s="339"/>
      <c r="B52" s="700"/>
      <c r="C52" s="365" t="s">
        <v>2447</v>
      </c>
      <c r="D52" s="356" t="s">
        <v>2448</v>
      </c>
      <c r="E52" s="491">
        <f t="shared" ref="E52:E58" si="6">IF(AND(ISBLANK(P52),ISBLANK(Q52),ISBLANK(R52),ISBLANK(S52)),"",P52+Q52+R52+S52)</f>
        <v>21947732.210000001</v>
      </c>
      <c r="F52" s="358"/>
      <c r="G52" s="359"/>
      <c r="H52" s="359">
        <v>133286.41</v>
      </c>
      <c r="I52" s="360">
        <v>113448.01</v>
      </c>
      <c r="J52" s="357">
        <v>-182667.13</v>
      </c>
      <c r="K52" s="358">
        <v>-1610.27</v>
      </c>
      <c r="L52" s="360">
        <v>-39045.42</v>
      </c>
      <c r="M52" s="361">
        <v>1275.0294947806599</v>
      </c>
      <c r="N52" s="362">
        <v>909.28158157905705</v>
      </c>
      <c r="O52" s="363"/>
      <c r="P52" s="364">
        <v>19590335.300000001</v>
      </c>
      <c r="Q52" s="364">
        <v>2357396.91</v>
      </c>
      <c r="R52" s="364"/>
      <c r="S52" s="364"/>
      <c r="T52" s="362">
        <v>3.5270354471313201</v>
      </c>
    </row>
    <row r="53" spans="1:20" ht="15" customHeight="1" x14ac:dyDescent="0.3">
      <c r="A53" s="339"/>
      <c r="B53" s="701"/>
      <c r="C53" s="184" t="s">
        <v>2449</v>
      </c>
      <c r="D53" s="356" t="s">
        <v>2450</v>
      </c>
      <c r="E53" s="491">
        <f t="shared" si="6"/>
        <v>12783.35</v>
      </c>
      <c r="F53" s="358"/>
      <c r="G53" s="359"/>
      <c r="H53" s="359"/>
      <c r="I53" s="360"/>
      <c r="J53" s="357">
        <v>-51.67</v>
      </c>
      <c r="K53" s="358"/>
      <c r="L53" s="360"/>
      <c r="M53" s="361">
        <v>484.49105470421199</v>
      </c>
      <c r="N53" s="362">
        <v>437.63636082694501</v>
      </c>
      <c r="O53" s="363"/>
      <c r="P53" s="364">
        <v>12783.35</v>
      </c>
      <c r="Q53" s="364"/>
      <c r="R53" s="364"/>
      <c r="S53" s="364"/>
      <c r="T53" s="362">
        <v>3.5099247091033501</v>
      </c>
    </row>
    <row r="54" spans="1:20" ht="15" customHeight="1" x14ac:dyDescent="0.3">
      <c r="A54" s="339"/>
      <c r="B54" s="701"/>
      <c r="C54" s="184" t="s">
        <v>2451</v>
      </c>
      <c r="D54" s="356" t="s">
        <v>2452</v>
      </c>
      <c r="E54" s="491" t="str">
        <f t="shared" si="6"/>
        <v/>
      </c>
      <c r="F54" s="358"/>
      <c r="G54" s="359"/>
      <c r="H54" s="359"/>
      <c r="I54" s="360"/>
      <c r="J54" s="357"/>
      <c r="K54" s="358"/>
      <c r="L54" s="360"/>
      <c r="M54" s="361"/>
      <c r="N54" s="362"/>
      <c r="O54" s="363"/>
      <c r="P54" s="364"/>
      <c r="Q54" s="364"/>
      <c r="R54" s="364"/>
      <c r="S54" s="364"/>
      <c r="T54" s="362"/>
    </row>
    <row r="55" spans="1:20" ht="15" customHeight="1" x14ac:dyDescent="0.3">
      <c r="A55" s="339"/>
      <c r="B55" s="701"/>
      <c r="C55" s="184" t="s">
        <v>2453</v>
      </c>
      <c r="D55" s="356" t="s">
        <v>2454</v>
      </c>
      <c r="E55" s="491">
        <f t="shared" si="6"/>
        <v>16126236.710000001</v>
      </c>
      <c r="F55" s="358"/>
      <c r="G55" s="359"/>
      <c r="H55" s="359"/>
      <c r="I55" s="360">
        <v>8749.69</v>
      </c>
      <c r="J55" s="357">
        <v>-140856.07999999999</v>
      </c>
      <c r="K55" s="358"/>
      <c r="L55" s="360">
        <v>-1949.25</v>
      </c>
      <c r="M55" s="361">
        <v>2081.89862063388</v>
      </c>
      <c r="N55" s="362">
        <v>1411.4212078626599</v>
      </c>
      <c r="O55" s="363"/>
      <c r="P55" s="364">
        <v>13705826.57</v>
      </c>
      <c r="Q55" s="364">
        <v>2420410.14</v>
      </c>
      <c r="R55" s="364"/>
      <c r="S55" s="364"/>
      <c r="T55" s="362">
        <v>4.4323797162018597</v>
      </c>
    </row>
    <row r="56" spans="1:20" ht="15" customHeight="1" x14ac:dyDescent="0.3">
      <c r="A56" s="339"/>
      <c r="B56" s="702"/>
      <c r="C56" s="184" t="s">
        <v>2455</v>
      </c>
      <c r="D56" s="356" t="s">
        <v>2456</v>
      </c>
      <c r="E56" s="491">
        <f t="shared" si="6"/>
        <v>160796.9</v>
      </c>
      <c r="F56" s="358"/>
      <c r="G56" s="359"/>
      <c r="H56" s="359"/>
      <c r="I56" s="360"/>
      <c r="J56" s="357">
        <v>-1122.0899999999999</v>
      </c>
      <c r="K56" s="358"/>
      <c r="L56" s="360"/>
      <c r="M56" s="361">
        <v>555.80712408481702</v>
      </c>
      <c r="N56" s="362">
        <v>480.53112886239597</v>
      </c>
      <c r="O56" s="363"/>
      <c r="P56" s="364">
        <v>160796.9</v>
      </c>
      <c r="Q56" s="364"/>
      <c r="R56" s="364"/>
      <c r="S56" s="364"/>
      <c r="T56" s="362">
        <v>2.4367878816730602</v>
      </c>
    </row>
    <row r="57" spans="1:20" ht="15" customHeight="1" x14ac:dyDescent="0.3">
      <c r="A57" s="339"/>
      <c r="B57" s="706" t="s">
        <v>2457</v>
      </c>
      <c r="C57" s="535"/>
      <c r="D57" s="356" t="s">
        <v>2458</v>
      </c>
      <c r="E57" s="491">
        <f t="shared" si="6"/>
        <v>18201385.969999999</v>
      </c>
      <c r="F57" s="358"/>
      <c r="G57" s="359"/>
      <c r="H57" s="359">
        <v>562026.29</v>
      </c>
      <c r="I57" s="360">
        <v>843990.96</v>
      </c>
      <c r="J57" s="357">
        <v>-421156.48</v>
      </c>
      <c r="K57" s="358">
        <v>-9177.0499999999993</v>
      </c>
      <c r="L57" s="360">
        <v>-294781.26</v>
      </c>
      <c r="M57" s="361">
        <v>1203.8801446335699</v>
      </c>
      <c r="N57" s="362">
        <v>1022.90092647305</v>
      </c>
      <c r="O57" s="363"/>
      <c r="P57" s="364">
        <v>14599562.35</v>
      </c>
      <c r="Q57" s="364">
        <v>3601823.62</v>
      </c>
      <c r="R57" s="364"/>
      <c r="S57" s="364"/>
      <c r="T57" s="362">
        <v>3.00735698042002</v>
      </c>
    </row>
    <row r="58" spans="1:20" ht="15" customHeight="1" x14ac:dyDescent="0.3">
      <c r="A58" s="339"/>
      <c r="B58" s="706" t="s">
        <v>2459</v>
      </c>
      <c r="C58" s="535"/>
      <c r="D58" s="356" t="s">
        <v>2460</v>
      </c>
      <c r="E58" s="491">
        <f t="shared" si="6"/>
        <v>472204382.97000003</v>
      </c>
      <c r="F58" s="358"/>
      <c r="G58" s="359"/>
      <c r="H58" s="359">
        <v>8970910.5399999991</v>
      </c>
      <c r="I58" s="360">
        <v>1597156.59</v>
      </c>
      <c r="J58" s="357">
        <v>-4848010.2</v>
      </c>
      <c r="K58" s="358">
        <v>-674614.77</v>
      </c>
      <c r="L58" s="360">
        <v>-642178.48</v>
      </c>
      <c r="M58" s="361">
        <v>4939.9160777623501</v>
      </c>
      <c r="N58" s="362">
        <v>3834.86652930129</v>
      </c>
      <c r="O58" s="363"/>
      <c r="P58" s="364">
        <v>456087766.30000001</v>
      </c>
      <c r="Q58" s="364">
        <v>16116616.67</v>
      </c>
      <c r="R58" s="364"/>
      <c r="S58" s="364"/>
      <c r="T58" s="362">
        <v>3.0459137839875301</v>
      </c>
    </row>
    <row r="59" spans="1:20" ht="15" customHeight="1" x14ac:dyDescent="0.3">
      <c r="A59" s="339"/>
      <c r="B59" s="706" t="s">
        <v>2461</v>
      </c>
      <c r="C59" s="535"/>
      <c r="D59" s="356" t="s">
        <v>2462</v>
      </c>
      <c r="E59" s="491">
        <f>IF(AND((P59=""),(Q59=""),(R59=""),(S59="")),"",IF(P59 ="",0,IF(P59="",0,P59))+IF(Q59 ="",0,IF(Q59="",0,Q59))+IF(R59 ="",0,IF(R59="",0,R59))+IF(S59 ="",0,IF(S59="",0,S59)))</f>
        <v>120664991.97999999</v>
      </c>
      <c r="F59" s="492" t="str">
        <f t="shared" ref="F59:L59" si="7">IF(AND(ISBLANK(F60),ISBLANK(F61),ISBLANK(F57)),"",F60+F61+F57)</f>
        <v/>
      </c>
      <c r="G59" s="493" t="str">
        <f t="shared" si="7"/>
        <v/>
      </c>
      <c r="H59" s="493">
        <f t="shared" si="7"/>
        <v>4920610.51</v>
      </c>
      <c r="I59" s="494">
        <f t="shared" si="7"/>
        <v>858306.83</v>
      </c>
      <c r="J59" s="491">
        <f t="shared" si="7"/>
        <v>-1565662.64</v>
      </c>
      <c r="K59" s="492">
        <f t="shared" si="7"/>
        <v>-393638.83999999997</v>
      </c>
      <c r="L59" s="494">
        <f t="shared" si="7"/>
        <v>-298383.08</v>
      </c>
      <c r="M59" s="366"/>
      <c r="N59" s="367"/>
      <c r="O59" s="367"/>
      <c r="P59" s="497">
        <f>IF(AND(ISBLANK(P60),ISBLANK(P61),ISBLANK(P57)),"",P60+P61+P57)</f>
        <v>114995687.36999999</v>
      </c>
      <c r="Q59" s="497">
        <f>IF(AND(ISBLANK(Q60),ISBLANK(Q61),ISBLANK(Q57)),"",Q60+Q61+Q57)</f>
        <v>5669304.6100000003</v>
      </c>
      <c r="R59" s="497" t="str">
        <f>IF(AND(ISBLANK(R60),ISBLANK(R61),ISBLANK(R57)),"",R60+R61+R57)</f>
        <v/>
      </c>
      <c r="S59" s="497" t="str">
        <f>IF(AND(ISBLANK(S60),ISBLANK(S61),ISBLANK(S57)),"",S60+S61+S57)</f>
        <v/>
      </c>
      <c r="T59" s="362"/>
    </row>
    <row r="60" spans="1:20" ht="15" customHeight="1" x14ac:dyDescent="0.3">
      <c r="A60" s="339"/>
      <c r="B60" s="706" t="s">
        <v>2463</v>
      </c>
      <c r="C60" s="535"/>
      <c r="D60" s="356" t="s">
        <v>2464</v>
      </c>
      <c r="E60" s="491">
        <f>IF(AND(ISBLANK(P60),ISBLANK(Q60),ISBLANK(R60),ISBLANK(S60)),"",P60+Q60+R60+S60)</f>
        <v>14494046.970000001</v>
      </c>
      <c r="F60" s="358"/>
      <c r="G60" s="359"/>
      <c r="H60" s="359"/>
      <c r="I60" s="360"/>
      <c r="J60" s="357">
        <v>-297046.65999999997</v>
      </c>
      <c r="K60" s="358"/>
      <c r="L60" s="360"/>
      <c r="M60" s="366"/>
      <c r="N60" s="367"/>
      <c r="O60" s="367"/>
      <c r="P60" s="364">
        <v>14494046.970000001</v>
      </c>
      <c r="Q60" s="364"/>
      <c r="R60" s="364"/>
      <c r="S60" s="364"/>
      <c r="T60" s="362">
        <v>1.52946038949959</v>
      </c>
    </row>
    <row r="61" spans="1:20" ht="15" customHeight="1" x14ac:dyDescent="0.3">
      <c r="A61" s="339"/>
      <c r="B61" s="706" t="s">
        <v>2465</v>
      </c>
      <c r="C61" s="535"/>
      <c r="D61" s="356" t="s">
        <v>2466</v>
      </c>
      <c r="E61" s="491">
        <f>IF(AND(ISBLANK(P61),ISBLANK(Q61),ISBLANK(R61),ISBLANK(S61)),"",P61+Q61+R61+S61)</f>
        <v>87969559.039999992</v>
      </c>
      <c r="F61" s="358"/>
      <c r="G61" s="359"/>
      <c r="H61" s="359">
        <v>4358584.22</v>
      </c>
      <c r="I61" s="360">
        <v>14315.87</v>
      </c>
      <c r="J61" s="357">
        <v>-847459.5</v>
      </c>
      <c r="K61" s="358">
        <v>-384461.79</v>
      </c>
      <c r="L61" s="360">
        <v>-3601.82</v>
      </c>
      <c r="M61" s="366"/>
      <c r="N61" s="367"/>
      <c r="O61" s="367"/>
      <c r="P61" s="364">
        <v>85902078.049999997</v>
      </c>
      <c r="Q61" s="364">
        <v>2067480.99</v>
      </c>
      <c r="R61" s="364"/>
      <c r="S61" s="364"/>
      <c r="T61" s="362">
        <v>2.7563291858206198</v>
      </c>
    </row>
    <row r="62" spans="1:20" ht="15" customHeight="1" x14ac:dyDescent="0.3">
      <c r="A62" s="339"/>
      <c r="B62" s="709" t="s">
        <v>2467</v>
      </c>
      <c r="C62" s="708"/>
      <c r="D62" s="368" t="s">
        <v>2468</v>
      </c>
      <c r="E62" s="529">
        <f>IF(AND((P62=""),(Q62=""),(R62=""),(S62="")),"",IF(P62 ="",0,IF(P62="",0,P62))+IF(Q62 ="",0,IF(Q62="",0,Q62))+IF(R62 ="",0,IF(R62="",0,R62))+IF(S62 ="",0,IF(S62="",0,S62)))</f>
        <v>986224103.86999989</v>
      </c>
      <c r="F62" s="492">
        <f t="shared" ref="F62:L62" si="8">IF(AND((F7=""),(F59="")),"",IF(F7 ="",0,IF(F7="",0,F7))+IF(F59 ="",0,IF(F59="",0,F59)))</f>
        <v>20216122.469999999</v>
      </c>
      <c r="G62" s="498" t="str">
        <f t="shared" si="8"/>
        <v/>
      </c>
      <c r="H62" s="498">
        <f t="shared" si="8"/>
        <v>21745108.059999995</v>
      </c>
      <c r="I62" s="499">
        <f t="shared" si="8"/>
        <v>7658934.6600000011</v>
      </c>
      <c r="J62" s="491">
        <f t="shared" si="8"/>
        <v>-11767889.68</v>
      </c>
      <c r="K62" s="492">
        <f t="shared" si="8"/>
        <v>-1236865.6099999999</v>
      </c>
      <c r="L62" s="499">
        <f t="shared" si="8"/>
        <v>-2724125.14</v>
      </c>
      <c r="M62" s="361"/>
      <c r="N62" s="362"/>
      <c r="O62" s="363"/>
      <c r="P62" s="497">
        <f>IF(AND((P7=""),(P59="")),"",IF(P7 ="",0,IF(P7="",0,P7))+IF(P59 ="",0,IF(P59="",0,P59)))</f>
        <v>928715910.31999993</v>
      </c>
      <c r="Q62" s="497">
        <f>IF(AND((Q7=""),(Q59="")),"",IF(Q7 ="",0,IF(Q7="",0,Q7))+IF(Q59 ="",0,IF(Q59="",0,Q59)))</f>
        <v>57508193.549999997</v>
      </c>
      <c r="R62" s="497" t="str">
        <f>IF(AND((R7=""),(R59="")),"",IF(R7 ="",0,IF(R7="",0,R7))+IF(R59 ="",0,IF(R59="",0,R59)))</f>
        <v/>
      </c>
      <c r="S62" s="497" t="str">
        <f>IF(AND((S7=""),(S59="")),"",IF(S7 ="",0,IF(S7="",0,S7))+IF(S59 ="",0,IF(S59="",0,S59)))</f>
        <v/>
      </c>
      <c r="T62" s="362"/>
    </row>
    <row r="64" spans="1:20" ht="15" customHeight="1" x14ac:dyDescent="0.3">
      <c r="C64" s="694" t="s">
        <v>5446</v>
      </c>
    </row>
    <row r="65" spans="3:3" ht="15" customHeight="1" x14ac:dyDescent="0.3">
      <c r="C65" s="694"/>
    </row>
    <row r="66" spans="3:3" ht="15" customHeight="1" x14ac:dyDescent="0.3">
      <c r="C66" s="694"/>
    </row>
    <row r="67" spans="3:3" ht="15" customHeight="1" x14ac:dyDescent="0.3">
      <c r="C67" s="694"/>
    </row>
    <row r="68" spans="3:3" ht="15" customHeight="1" x14ac:dyDescent="0.3">
      <c r="C68" s="694"/>
    </row>
    <row r="69" spans="3:3" ht="15" customHeight="1" x14ac:dyDescent="0.3">
      <c r="C69" s="694"/>
    </row>
    <row r="70" spans="3:3" ht="15" customHeight="1" x14ac:dyDescent="0.3">
      <c r="C70" s="694"/>
    </row>
  </sheetData>
  <mergeCells count="32">
    <mergeCell ref="B45:C45"/>
    <mergeCell ref="B46:C46"/>
    <mergeCell ref="B60:C60"/>
    <mergeCell ref="B61:C61"/>
    <mergeCell ref="B62:C62"/>
    <mergeCell ref="B50:C50"/>
    <mergeCell ref="B51:C51"/>
    <mergeCell ref="B52:B56"/>
    <mergeCell ref="B57:C57"/>
    <mergeCell ref="B58:C58"/>
    <mergeCell ref="B59:C59"/>
    <mergeCell ref="B10:B14"/>
    <mergeCell ref="B15:C15"/>
    <mergeCell ref="B16:B39"/>
    <mergeCell ref="B40:C40"/>
    <mergeCell ref="B41:B44"/>
    <mergeCell ref="C64:C70"/>
    <mergeCell ref="B2:T2"/>
    <mergeCell ref="B3:D3"/>
    <mergeCell ref="E4:I4"/>
    <mergeCell ref="J4:L4"/>
    <mergeCell ref="M4:N4"/>
    <mergeCell ref="O4:O5"/>
    <mergeCell ref="P4:P5"/>
    <mergeCell ref="Q4:Q5"/>
    <mergeCell ref="R4:R5"/>
    <mergeCell ref="S4:S5"/>
    <mergeCell ref="B47:B49"/>
    <mergeCell ref="T4:T5"/>
    <mergeCell ref="B7:C7"/>
    <mergeCell ref="B8:C8"/>
    <mergeCell ref="B9:C9"/>
  </mergeCells>
  <pageMargins left="0.7" right="0.7" top="0.75" bottom="0.75" header="0.3" footer="0.3"/>
  <drawing r:id="rId1"/>
  <legacyDrawing r:id="rId2"/>
  <controls>
    <mc:AlternateContent xmlns:mc="http://schemas.openxmlformats.org/markup-compatibility/2006">
      <mc:Choice Requires="x14">
        <control shapeId="141313" r:id="rId3" name="aguWaterMark">
          <controlPr defaultSize="0" disabled="1" autoLine="0" r:id="rId4">
            <anchor moveWithCells="1">
              <from>
                <xdr:col>1</xdr:col>
                <xdr:colOff>0</xdr:colOff>
                <xdr:row>3</xdr:row>
                <xdr:rowOff>0</xdr:rowOff>
              </from>
              <to>
                <xdr:col>2</xdr:col>
                <xdr:colOff>5829300</xdr:colOff>
                <xdr:row>3</xdr:row>
                <xdr:rowOff>228600</xdr:rowOff>
              </to>
            </anchor>
          </controlPr>
        </control>
      </mc:Choice>
      <mc:Fallback>
        <control shapeId="141313" r:id="rId3" name="aguWaterMark"/>
      </mc:Fallback>
    </mc:AlternateContent>
  </control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81A04-C7B3-42FC-962C-F8B9450916E9}">
  <sheetPr codeName="Sheet310">
    <tabColor theme="2"/>
  </sheetPr>
  <dimension ref="A1:Y25"/>
  <sheetViews>
    <sheetView showGridLines="0" showRowColHeaders="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5" customHeight="1" x14ac:dyDescent="0.3"/>
  <cols>
    <col min="1" max="1" width="0.88671875" style="341" customWidth="1"/>
    <col min="2" max="2" width="7.6640625" style="341" customWidth="1"/>
    <col min="3" max="3" width="73.44140625" style="341" bestFit="1" customWidth="1"/>
    <col min="4" max="4" width="6.6640625" style="340" customWidth="1"/>
    <col min="5" max="20" width="19.6640625" style="341" customWidth="1"/>
    <col min="21" max="24" width="9.109375" style="341"/>
    <col min="25" max="25" width="9.109375" style="341" customWidth="1"/>
    <col min="26" max="16384" width="9.109375" style="341"/>
  </cols>
  <sheetData>
    <row r="1" spans="1:25" ht="4.5" customHeight="1" x14ac:dyDescent="0.3">
      <c r="A1" s="339"/>
      <c r="B1" s="339"/>
      <c r="C1" s="339"/>
      <c r="E1" s="339"/>
      <c r="F1" s="339"/>
      <c r="G1" s="339"/>
      <c r="H1" s="339"/>
      <c r="I1" s="339"/>
      <c r="J1" s="339"/>
      <c r="K1" s="339"/>
      <c r="L1" s="339"/>
      <c r="M1" s="339"/>
      <c r="N1" s="339"/>
      <c r="O1" s="339"/>
      <c r="P1" s="339"/>
      <c r="Q1" s="339"/>
      <c r="R1" s="339"/>
      <c r="S1" s="339"/>
    </row>
    <row r="2" spans="1:25" ht="27" customHeight="1" x14ac:dyDescent="0.3">
      <c r="A2" s="339"/>
      <c r="B2" s="544" t="s">
        <v>5157</v>
      </c>
      <c r="C2" s="544"/>
      <c r="D2" s="544"/>
      <c r="E2" s="544"/>
      <c r="F2" s="544"/>
      <c r="G2" s="544"/>
      <c r="H2" s="544"/>
      <c r="I2" s="544"/>
      <c r="J2" s="544"/>
      <c r="K2" s="544"/>
      <c r="L2" s="544"/>
      <c r="M2" s="544"/>
      <c r="N2" s="544"/>
      <c r="O2" s="544"/>
      <c r="P2" s="544"/>
      <c r="Q2" s="544"/>
      <c r="R2" s="544"/>
      <c r="S2" s="544"/>
      <c r="T2" s="544"/>
      <c r="Y2" s="342"/>
    </row>
    <row r="3" spans="1:25" ht="15" customHeight="1" x14ac:dyDescent="0.3">
      <c r="A3" s="339"/>
      <c r="B3" s="545" t="s">
        <v>5203</v>
      </c>
      <c r="C3" s="545"/>
      <c r="D3" s="545"/>
      <c r="E3" s="339"/>
      <c r="F3" s="339"/>
      <c r="G3" s="339"/>
      <c r="H3" s="339"/>
      <c r="I3" s="339"/>
      <c r="J3" s="339"/>
      <c r="K3" s="339"/>
      <c r="L3" s="339"/>
      <c r="M3" s="339"/>
      <c r="N3" s="339"/>
      <c r="O3" s="339"/>
      <c r="P3" s="339"/>
      <c r="Q3" s="339"/>
      <c r="R3" s="339"/>
      <c r="S3" s="339"/>
    </row>
    <row r="4" spans="1:25" ht="15" customHeight="1" x14ac:dyDescent="0.3">
      <c r="A4" s="339"/>
      <c r="B4" s="343"/>
      <c r="C4" s="344"/>
      <c r="D4" s="371"/>
      <c r="E4" s="712" t="s">
        <v>2469</v>
      </c>
      <c r="F4" s="695" t="s">
        <v>2470</v>
      </c>
      <c r="G4" s="695"/>
      <c r="H4" s="695"/>
      <c r="I4" s="695"/>
      <c r="J4" s="695"/>
      <c r="K4" s="714"/>
      <c r="L4" s="696" t="s">
        <v>2471</v>
      </c>
      <c r="M4" s="695"/>
      <c r="N4" s="695"/>
      <c r="O4" s="695"/>
      <c r="P4" s="695"/>
      <c r="Q4" s="695"/>
      <c r="R4" s="714"/>
      <c r="S4" s="696" t="s">
        <v>2472</v>
      </c>
      <c r="T4" s="714"/>
    </row>
    <row r="5" spans="1:25" ht="45" customHeight="1" x14ac:dyDescent="0.3">
      <c r="A5" s="339"/>
      <c r="B5" s="346"/>
      <c r="C5" s="347"/>
      <c r="D5" s="348"/>
      <c r="E5" s="713"/>
      <c r="F5" s="419" t="s">
        <v>2473</v>
      </c>
      <c r="G5" s="372" t="s">
        <v>2474</v>
      </c>
      <c r="H5" s="372" t="s">
        <v>2475</v>
      </c>
      <c r="I5" s="372" t="s">
        <v>2476</v>
      </c>
      <c r="J5" s="372" t="s">
        <v>2477</v>
      </c>
      <c r="K5" s="372" t="s">
        <v>2478</v>
      </c>
      <c r="L5" s="419" t="s">
        <v>2479</v>
      </c>
      <c r="M5" s="372" t="s">
        <v>2480</v>
      </c>
      <c r="N5" s="372" t="s">
        <v>2481</v>
      </c>
      <c r="O5" s="372" t="s">
        <v>2482</v>
      </c>
      <c r="P5" s="372" t="s">
        <v>2483</v>
      </c>
      <c r="Q5" s="372" t="s">
        <v>2484</v>
      </c>
      <c r="R5" s="373" t="s">
        <v>2485</v>
      </c>
      <c r="S5" s="374"/>
      <c r="T5" s="375" t="s">
        <v>2486</v>
      </c>
    </row>
    <row r="6" spans="1:25" ht="15" customHeight="1" x14ac:dyDescent="0.3">
      <c r="A6" s="339"/>
      <c r="B6" s="349"/>
      <c r="C6" s="347"/>
      <c r="D6" s="188" t="s">
        <v>2356</v>
      </c>
      <c r="E6" s="350" t="s">
        <v>2357</v>
      </c>
      <c r="F6" s="354" t="s">
        <v>2358</v>
      </c>
      <c r="G6" s="352" t="s">
        <v>2359</v>
      </c>
      <c r="H6" s="352" t="s">
        <v>2360</v>
      </c>
      <c r="I6" s="352" t="s">
        <v>2361</v>
      </c>
      <c r="J6" s="352" t="s">
        <v>2362</v>
      </c>
      <c r="K6" s="353" t="s">
        <v>2363</v>
      </c>
      <c r="L6" s="376" t="s">
        <v>2364</v>
      </c>
      <c r="M6" s="352" t="s">
        <v>2365</v>
      </c>
      <c r="N6" s="352" t="s">
        <v>2366</v>
      </c>
      <c r="O6" s="352" t="s">
        <v>2367</v>
      </c>
      <c r="P6" s="352" t="s">
        <v>2368</v>
      </c>
      <c r="Q6" s="352" t="s">
        <v>2369</v>
      </c>
      <c r="R6" s="353" t="s">
        <v>2370</v>
      </c>
      <c r="S6" s="376" t="s">
        <v>2371</v>
      </c>
      <c r="T6" s="355" t="s">
        <v>2372</v>
      </c>
    </row>
    <row r="7" spans="1:25" ht="15" customHeight="1" x14ac:dyDescent="0.3">
      <c r="A7" s="339"/>
      <c r="B7" s="711" t="s">
        <v>2487</v>
      </c>
      <c r="C7" s="708"/>
      <c r="D7" s="356" t="s">
        <v>2357</v>
      </c>
      <c r="E7" s="491">
        <f t="shared" ref="E7:S7" si="0">IF(AND((E8=""),(E9=""),(E10="")),"",IF(E8 ="",0,IF(E8="",0,E8))+IF(E9 ="",0,IF(E9="",0,E9))+IF(E10 ="",0,IF(E10="",0,E10)))</f>
        <v>1700686346.1700001</v>
      </c>
      <c r="F7" s="492">
        <f t="shared" si="0"/>
        <v>6655033.9328834005</v>
      </c>
      <c r="G7" s="493">
        <f t="shared" si="0"/>
        <v>128696789.17225701</v>
      </c>
      <c r="H7" s="493">
        <f t="shared" si="0"/>
        <v>36922080.890553825</v>
      </c>
      <c r="I7" s="493">
        <f t="shared" si="0"/>
        <v>18519993.45321447</v>
      </c>
      <c r="J7" s="493">
        <f t="shared" si="0"/>
        <v>23125559.212401893</v>
      </c>
      <c r="K7" s="494">
        <f t="shared" si="0"/>
        <v>401189.918204227</v>
      </c>
      <c r="L7" s="500">
        <f t="shared" si="0"/>
        <v>132050543.44584349</v>
      </c>
      <c r="M7" s="493">
        <f t="shared" si="0"/>
        <v>166346213.338669</v>
      </c>
      <c r="N7" s="493">
        <f t="shared" si="0"/>
        <v>92951477.182104498</v>
      </c>
      <c r="O7" s="493">
        <f t="shared" si="0"/>
        <v>49874424.636485875</v>
      </c>
      <c r="P7" s="493">
        <f t="shared" si="0"/>
        <v>38853068.813401051</v>
      </c>
      <c r="Q7" s="493">
        <f t="shared" si="0"/>
        <v>24807164.429370809</v>
      </c>
      <c r="R7" s="494">
        <f t="shared" si="0"/>
        <v>31885224.26053657</v>
      </c>
      <c r="S7" s="491">
        <f t="shared" si="0"/>
        <v>1163918230.0635891</v>
      </c>
      <c r="T7" s="363"/>
    </row>
    <row r="8" spans="1:25" ht="15" customHeight="1" x14ac:dyDescent="0.3">
      <c r="A8" s="339"/>
      <c r="B8" s="700"/>
      <c r="C8" s="365" t="s">
        <v>2488</v>
      </c>
      <c r="D8" s="356" t="s">
        <v>2358</v>
      </c>
      <c r="E8" s="491">
        <f>IF(AND(ISBLANK(L8),ISBLANK(M8),ISBLANK(N8),ISBLANK(O8),ISBLANK(P8),ISBLANK(Q8),ISBLANK(R8),ISBLANK(S8)),"",L8+M8+N8+O8+P8+Q8+R8+S8)</f>
        <v>723018242.84282947</v>
      </c>
      <c r="F8" s="358">
        <v>2592001.4628160102</v>
      </c>
      <c r="G8" s="359">
        <v>24743066.727088999</v>
      </c>
      <c r="H8" s="359">
        <v>3212446.7808847302</v>
      </c>
      <c r="I8" s="359">
        <v>12908004.023430999</v>
      </c>
      <c r="J8" s="359">
        <v>21012043.084245302</v>
      </c>
      <c r="K8" s="360">
        <v>31589.93</v>
      </c>
      <c r="L8" s="377">
        <v>39186312.330577798</v>
      </c>
      <c r="M8" s="359">
        <v>56806679.484499998</v>
      </c>
      <c r="N8" s="359">
        <v>36420345.118862502</v>
      </c>
      <c r="O8" s="359">
        <v>5091118.5377058797</v>
      </c>
      <c r="P8" s="359">
        <v>8517331.3828305509</v>
      </c>
      <c r="Q8" s="359">
        <v>7445786.0389813101</v>
      </c>
      <c r="R8" s="360">
        <v>22054311.712746501</v>
      </c>
      <c r="S8" s="357">
        <v>547496358.23662496</v>
      </c>
      <c r="T8" s="363">
        <v>0</v>
      </c>
    </row>
    <row r="9" spans="1:25" ht="15" customHeight="1" x14ac:dyDescent="0.3">
      <c r="A9" s="339"/>
      <c r="B9" s="701"/>
      <c r="C9" s="184" t="s">
        <v>2489</v>
      </c>
      <c r="D9" s="356" t="s">
        <v>2359</v>
      </c>
      <c r="E9" s="491">
        <f>IF(AND(ISBLANK(L9),ISBLANK(M9),ISBLANK(N9),ISBLANK(O9),ISBLANK(P9),ISBLANK(Q9),ISBLANK(R9),ISBLANK(S9)),"",L9+M9+N9+O9+P9+Q9+R9+S9)</f>
        <v>977668103.32717073</v>
      </c>
      <c r="F9" s="358">
        <v>4063032.4700673898</v>
      </c>
      <c r="G9" s="359">
        <v>103953722.445168</v>
      </c>
      <c r="H9" s="359">
        <v>33709634.109669097</v>
      </c>
      <c r="I9" s="359">
        <v>5611989.42978347</v>
      </c>
      <c r="J9" s="359">
        <v>2113516.1281565898</v>
      </c>
      <c r="K9" s="360">
        <v>369599.988204227</v>
      </c>
      <c r="L9" s="377">
        <v>92864231.115265697</v>
      </c>
      <c r="M9" s="359">
        <v>109539533.854169</v>
      </c>
      <c r="N9" s="359">
        <v>56531132.063242003</v>
      </c>
      <c r="O9" s="359">
        <v>44783306.098779999</v>
      </c>
      <c r="P9" s="359">
        <v>30335737.430570502</v>
      </c>
      <c r="Q9" s="359">
        <v>17361378.390389498</v>
      </c>
      <c r="R9" s="360">
        <v>9830912.5477900691</v>
      </c>
      <c r="S9" s="357">
        <v>616421871.82696402</v>
      </c>
      <c r="T9" s="363">
        <v>0</v>
      </c>
    </row>
    <row r="10" spans="1:25" ht="15" customHeight="1" x14ac:dyDescent="0.3">
      <c r="A10" s="339"/>
      <c r="B10" s="701"/>
      <c r="C10" s="184" t="s">
        <v>2490</v>
      </c>
      <c r="D10" s="356" t="s">
        <v>2360</v>
      </c>
      <c r="E10" s="491" t="str">
        <f>IF(AND(ISBLANK(L10),ISBLANK(M10),ISBLANK(N10),ISBLANK(O10),ISBLANK(P10),ISBLANK(Q10),ISBLANK(R10),ISBLANK(S10)),"",L10+M10+N10+O10+P10+Q10+R10+S10)</f>
        <v/>
      </c>
      <c r="F10" s="358"/>
      <c r="G10" s="359"/>
      <c r="H10" s="359"/>
      <c r="I10" s="359"/>
      <c r="J10" s="359"/>
      <c r="K10" s="360"/>
      <c r="L10" s="377"/>
      <c r="M10" s="359"/>
      <c r="N10" s="359"/>
      <c r="O10" s="359"/>
      <c r="P10" s="359"/>
      <c r="Q10" s="359"/>
      <c r="R10" s="360"/>
      <c r="S10" s="357"/>
      <c r="T10" s="363"/>
    </row>
    <row r="11" spans="1:25" ht="15" customHeight="1" x14ac:dyDescent="0.3">
      <c r="A11" s="339"/>
      <c r="B11" s="702"/>
      <c r="C11" s="184" t="s">
        <v>2491</v>
      </c>
      <c r="D11" s="356" t="s">
        <v>2361</v>
      </c>
      <c r="E11" s="357"/>
      <c r="F11" s="358"/>
      <c r="G11" s="359"/>
      <c r="H11" s="359"/>
      <c r="I11" s="359"/>
      <c r="J11" s="359"/>
      <c r="K11" s="360"/>
      <c r="L11" s="378"/>
      <c r="M11" s="379"/>
      <c r="N11" s="379"/>
      <c r="O11" s="379"/>
      <c r="P11" s="379"/>
      <c r="Q11" s="379"/>
      <c r="R11" s="380"/>
      <c r="S11" s="357"/>
      <c r="T11" s="363"/>
    </row>
    <row r="12" spans="1:25" ht="15" customHeight="1" x14ac:dyDescent="0.3">
      <c r="A12" s="339"/>
      <c r="B12" s="707" t="s">
        <v>2492</v>
      </c>
      <c r="C12" s="708"/>
      <c r="D12" s="356" t="s">
        <v>2362</v>
      </c>
      <c r="E12" s="491" t="str">
        <f t="shared" ref="E12:S12" si="1">IF(AND((E13=""),(E14=""),(E15="")),"",IF(E13 ="",0,IF(E13="",0,E13))+IF(E14 ="",0,IF(E14="",0,E14))+IF(E15 ="",0,IF(E15="",0,E15)))</f>
        <v/>
      </c>
      <c r="F12" s="492" t="str">
        <f t="shared" si="1"/>
        <v/>
      </c>
      <c r="G12" s="493" t="str">
        <f t="shared" si="1"/>
        <v/>
      </c>
      <c r="H12" s="493" t="str">
        <f t="shared" si="1"/>
        <v/>
      </c>
      <c r="I12" s="493" t="str">
        <f t="shared" si="1"/>
        <v/>
      </c>
      <c r="J12" s="493" t="str">
        <f t="shared" si="1"/>
        <v/>
      </c>
      <c r="K12" s="494" t="str">
        <f t="shared" si="1"/>
        <v/>
      </c>
      <c r="L12" s="500" t="str">
        <f t="shared" si="1"/>
        <v/>
      </c>
      <c r="M12" s="493" t="str">
        <f t="shared" si="1"/>
        <v/>
      </c>
      <c r="N12" s="493" t="str">
        <f t="shared" si="1"/>
        <v/>
      </c>
      <c r="O12" s="493" t="str">
        <f t="shared" si="1"/>
        <v/>
      </c>
      <c r="P12" s="493" t="str">
        <f t="shared" si="1"/>
        <v/>
      </c>
      <c r="Q12" s="493" t="str">
        <f t="shared" si="1"/>
        <v/>
      </c>
      <c r="R12" s="494" t="str">
        <f t="shared" si="1"/>
        <v/>
      </c>
      <c r="S12" s="491" t="str">
        <f t="shared" si="1"/>
        <v/>
      </c>
      <c r="T12" s="363"/>
    </row>
    <row r="13" spans="1:25" ht="15" customHeight="1" x14ac:dyDescent="0.3">
      <c r="A13" s="339"/>
      <c r="B13" s="700"/>
      <c r="C13" s="365" t="s">
        <v>2493</v>
      </c>
      <c r="D13" s="356" t="s">
        <v>2363</v>
      </c>
      <c r="E13" s="491" t="str">
        <f>IF(AND(ISBLANK(L13),ISBLANK(M13),ISBLANK(N13),ISBLANK(O13),ISBLANK(P13),ISBLANK(Q13),ISBLANK(R13),ISBLANK(S13)),"",L13+M13+N13+O13+P13+Q13+R13+S13)</f>
        <v/>
      </c>
      <c r="F13" s="358"/>
      <c r="G13" s="359"/>
      <c r="H13" s="359"/>
      <c r="I13" s="359"/>
      <c r="J13" s="359"/>
      <c r="K13" s="360"/>
      <c r="L13" s="377"/>
      <c r="M13" s="359"/>
      <c r="N13" s="359"/>
      <c r="O13" s="359"/>
      <c r="P13" s="359"/>
      <c r="Q13" s="359"/>
      <c r="R13" s="360"/>
      <c r="S13" s="357"/>
      <c r="T13" s="363"/>
    </row>
    <row r="14" spans="1:25" ht="15" customHeight="1" x14ac:dyDescent="0.3">
      <c r="A14" s="339"/>
      <c r="B14" s="701"/>
      <c r="C14" s="184" t="s">
        <v>2494</v>
      </c>
      <c r="D14" s="356" t="s">
        <v>2364</v>
      </c>
      <c r="E14" s="491" t="str">
        <f>IF(AND(ISBLANK(L14),ISBLANK(M14),ISBLANK(N14),ISBLANK(O14),ISBLANK(P14),ISBLANK(Q14),ISBLANK(R14),ISBLANK(S14)),"",L14+M14+N14+O14+P14+Q14+R14+S14)</f>
        <v/>
      </c>
      <c r="F14" s="358"/>
      <c r="G14" s="359"/>
      <c r="H14" s="359"/>
      <c r="I14" s="359"/>
      <c r="J14" s="359"/>
      <c r="K14" s="360"/>
      <c r="L14" s="377"/>
      <c r="M14" s="359"/>
      <c r="N14" s="359"/>
      <c r="O14" s="359"/>
      <c r="P14" s="359"/>
      <c r="Q14" s="359"/>
      <c r="R14" s="360"/>
      <c r="S14" s="357"/>
      <c r="T14" s="363"/>
    </row>
    <row r="15" spans="1:25" ht="15" customHeight="1" x14ac:dyDescent="0.3">
      <c r="A15" s="339"/>
      <c r="B15" s="701"/>
      <c r="C15" s="184" t="s">
        <v>2495</v>
      </c>
      <c r="D15" s="356" t="s">
        <v>2365</v>
      </c>
      <c r="E15" s="491" t="str">
        <f>IF(AND(ISBLANK(L15),ISBLANK(M15),ISBLANK(N15),ISBLANK(O15),ISBLANK(P15),ISBLANK(Q15),ISBLANK(R15),ISBLANK(S15)),"",L15+M15+N15+O15+P15+Q15+R15+S15)</f>
        <v/>
      </c>
      <c r="F15" s="358"/>
      <c r="G15" s="359"/>
      <c r="H15" s="359"/>
      <c r="I15" s="359"/>
      <c r="J15" s="359"/>
      <c r="K15" s="360"/>
      <c r="L15" s="377"/>
      <c r="M15" s="359"/>
      <c r="N15" s="359"/>
      <c r="O15" s="359"/>
      <c r="P15" s="359"/>
      <c r="Q15" s="359"/>
      <c r="R15" s="360"/>
      <c r="S15" s="357"/>
      <c r="T15" s="363"/>
    </row>
    <row r="16" spans="1:25" ht="15" customHeight="1" x14ac:dyDescent="0.3">
      <c r="A16" s="339"/>
      <c r="B16" s="701"/>
      <c r="C16" s="413" t="s">
        <v>2496</v>
      </c>
      <c r="D16" s="368" t="s">
        <v>2366</v>
      </c>
      <c r="E16" s="357"/>
      <c r="F16" s="358"/>
      <c r="G16" s="369"/>
      <c r="H16" s="369"/>
      <c r="I16" s="369"/>
      <c r="J16" s="369"/>
      <c r="K16" s="370"/>
      <c r="L16" s="378"/>
      <c r="M16" s="381"/>
      <c r="N16" s="381"/>
      <c r="O16" s="381"/>
      <c r="P16" s="381"/>
      <c r="Q16" s="381"/>
      <c r="R16" s="382"/>
      <c r="S16" s="357"/>
      <c r="T16" s="363"/>
    </row>
    <row r="18" spans="3:3" ht="15" customHeight="1" x14ac:dyDescent="0.3">
      <c r="C18" s="710" t="s">
        <v>5449</v>
      </c>
    </row>
    <row r="19" spans="3:3" ht="15" customHeight="1" x14ac:dyDescent="0.3">
      <c r="C19" s="710"/>
    </row>
    <row r="20" spans="3:3" ht="15" customHeight="1" x14ac:dyDescent="0.3">
      <c r="C20" s="710"/>
    </row>
    <row r="21" spans="3:3" ht="15" customHeight="1" x14ac:dyDescent="0.3">
      <c r="C21" s="710"/>
    </row>
    <row r="22" spans="3:3" ht="15" customHeight="1" x14ac:dyDescent="0.3">
      <c r="C22" s="710"/>
    </row>
    <row r="23" spans="3:3" ht="15" customHeight="1" x14ac:dyDescent="0.3">
      <c r="C23" s="710"/>
    </row>
    <row r="24" spans="3:3" ht="15" customHeight="1" x14ac:dyDescent="0.3">
      <c r="C24" s="710"/>
    </row>
    <row r="25" spans="3:3" ht="15" customHeight="1" x14ac:dyDescent="0.3">
      <c r="C25" s="710"/>
    </row>
  </sheetData>
  <mergeCells count="11">
    <mergeCell ref="B2:T2"/>
    <mergeCell ref="B3:D3"/>
    <mergeCell ref="E4:E5"/>
    <mergeCell ref="F4:K4"/>
    <mergeCell ref="L4:R4"/>
    <mergeCell ref="S4:T4"/>
    <mergeCell ref="C18:C25"/>
    <mergeCell ref="B7:C7"/>
    <mergeCell ref="B8:B11"/>
    <mergeCell ref="B12:C12"/>
    <mergeCell ref="B13:B16"/>
  </mergeCells>
  <pageMargins left="0.7" right="0.7" top="0.75" bottom="0.75" header="0.3" footer="0.3"/>
  <drawing r:id="rId1"/>
  <legacyDrawing r:id="rId2"/>
  <controls>
    <mc:AlternateContent xmlns:mc="http://schemas.openxmlformats.org/markup-compatibility/2006">
      <mc:Choice Requires="x14">
        <control shapeId="142337" r:id="rId3" name="aguWaterMark">
          <controlPr defaultSize="0" disabled="1" autoLine="0" r:id="rId4">
            <anchor moveWithCells="1">
              <from>
                <xdr:col>1</xdr:col>
                <xdr:colOff>0</xdr:colOff>
                <xdr:row>3</xdr:row>
                <xdr:rowOff>0</xdr:rowOff>
              </from>
              <to>
                <xdr:col>4</xdr:col>
                <xdr:colOff>335280</xdr:colOff>
                <xdr:row>4</xdr:row>
                <xdr:rowOff>38100</xdr:rowOff>
              </to>
            </anchor>
          </controlPr>
        </control>
      </mc:Choice>
      <mc:Fallback>
        <control shapeId="142337" r:id="rId3" name="aguWaterMark"/>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EB77-1914-45E1-9FDC-5F645D49D5A9}">
  <sheetPr codeName="Sheet97">
    <tabColor theme="0" tint="-4.9989318521683403E-2"/>
    <pageSetUpPr fitToPage="1"/>
  </sheetPr>
  <dimension ref="B1:I12"/>
  <sheetViews>
    <sheetView showGridLine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26.6640625" customWidth="1"/>
    <col min="3" max="3" width="7.5546875" customWidth="1"/>
    <col min="4" max="4" width="185.33203125" customWidth="1"/>
    <col min="5" max="5" width="30" customWidth="1"/>
    <col min="6" max="6" width="20.88671875" customWidth="1"/>
  </cols>
  <sheetData>
    <row r="1" spans="2:9" ht="10.199999999999999" customHeight="1" x14ac:dyDescent="0.3"/>
    <row r="2" spans="2:9" ht="27.9" customHeight="1" x14ac:dyDescent="0.3">
      <c r="B2" s="544" t="s">
        <v>938</v>
      </c>
      <c r="C2" s="544"/>
      <c r="D2" s="544"/>
    </row>
    <row r="3" spans="2:9" ht="14.4" customHeight="1" x14ac:dyDescent="0.3">
      <c r="B3" s="118" t="s">
        <v>1991</v>
      </c>
    </row>
    <row r="4" spans="2:9" x14ac:dyDescent="0.3">
      <c r="B4" s="115"/>
      <c r="C4" s="116"/>
      <c r="D4" s="86" t="s">
        <v>309</v>
      </c>
    </row>
    <row r="5" spans="2:9" x14ac:dyDescent="0.3">
      <c r="B5" s="123" t="s">
        <v>310</v>
      </c>
      <c r="C5" s="85" t="s">
        <v>124</v>
      </c>
      <c r="D5" s="85" t="s">
        <v>952</v>
      </c>
    </row>
    <row r="6" spans="2:9" ht="165.6" x14ac:dyDescent="0.3">
      <c r="B6" s="119" t="s">
        <v>344</v>
      </c>
      <c r="C6" s="85" t="s">
        <v>210</v>
      </c>
      <c r="D6" s="283" t="s">
        <v>5415</v>
      </c>
      <c r="E6" s="555"/>
      <c r="F6" s="556"/>
      <c r="G6" s="556"/>
      <c r="H6" s="556"/>
      <c r="I6" s="556"/>
    </row>
    <row r="7" spans="2:9" ht="409.2" customHeight="1" x14ac:dyDescent="0.3">
      <c r="B7" s="119" t="s">
        <v>345</v>
      </c>
      <c r="C7" s="85" t="s">
        <v>211</v>
      </c>
      <c r="D7" s="283" t="s">
        <v>5416</v>
      </c>
      <c r="E7" s="555"/>
      <c r="F7" s="557"/>
      <c r="G7" s="557"/>
      <c r="H7" s="557"/>
    </row>
    <row r="8" spans="2:9" ht="160.19999999999999" customHeight="1" x14ac:dyDescent="0.3">
      <c r="B8" s="119" t="s">
        <v>346</v>
      </c>
      <c r="C8" s="85" t="s">
        <v>212</v>
      </c>
      <c r="D8" s="283" t="s">
        <v>5417</v>
      </c>
      <c r="E8" s="555"/>
      <c r="F8" s="556"/>
      <c r="G8" s="556"/>
      <c r="H8" s="556"/>
    </row>
    <row r="9" spans="2:9" ht="248.4" x14ac:dyDescent="0.3">
      <c r="B9" s="119" t="s">
        <v>347</v>
      </c>
      <c r="C9" s="85" t="s">
        <v>231</v>
      </c>
      <c r="D9" s="471" t="s">
        <v>5418</v>
      </c>
      <c r="E9" s="555"/>
      <c r="F9" s="556"/>
      <c r="G9" s="556"/>
      <c r="H9" s="556"/>
      <c r="I9" s="556"/>
    </row>
    <row r="10" spans="2:9" ht="165.6" x14ac:dyDescent="0.3">
      <c r="B10" s="119" t="s">
        <v>347</v>
      </c>
      <c r="C10" s="85" t="s">
        <v>232</v>
      </c>
      <c r="D10" s="472" t="s">
        <v>5419</v>
      </c>
      <c r="E10" s="555"/>
      <c r="F10" s="556"/>
      <c r="G10" s="556"/>
      <c r="H10" s="556"/>
      <c r="I10" s="556"/>
    </row>
    <row r="11" spans="2:9" ht="303.60000000000002" x14ac:dyDescent="0.3">
      <c r="B11" s="119" t="s">
        <v>348</v>
      </c>
      <c r="C11" s="85" t="s">
        <v>271</v>
      </c>
      <c r="D11" s="472" t="s">
        <v>5420</v>
      </c>
      <c r="E11" s="555"/>
      <c r="F11" s="556"/>
      <c r="G11" s="556"/>
      <c r="H11" s="556"/>
      <c r="I11" s="556"/>
    </row>
    <row r="12" spans="2:9" ht="289.8" x14ac:dyDescent="0.3">
      <c r="B12" s="119" t="s">
        <v>349</v>
      </c>
      <c r="C12" s="85" t="s">
        <v>272</v>
      </c>
      <c r="D12" s="472" t="s">
        <v>5421</v>
      </c>
      <c r="E12" s="555"/>
      <c r="F12" s="556"/>
      <c r="G12" s="556"/>
      <c r="H12" s="556"/>
      <c r="I12" s="556"/>
    </row>
  </sheetData>
  <mergeCells count="8">
    <mergeCell ref="E10:I10"/>
    <mergeCell ref="E11:I11"/>
    <mergeCell ref="E12:I12"/>
    <mergeCell ref="E6:I6"/>
    <mergeCell ref="B2:D2"/>
    <mergeCell ref="E7:H7"/>
    <mergeCell ref="E8:H8"/>
    <mergeCell ref="E9:I9"/>
  </mergeCells>
  <conditionalFormatting sqref="D7:D11">
    <cfRule type="cellIs" dxfId="1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III</oddHeader>
    <oddFooter>&amp;C&amp;P</oddFooter>
  </headerFooter>
  <drawing r:id="rId2"/>
  <legacyDrawing r:id="rId3"/>
  <controls>
    <mc:AlternateContent xmlns:mc="http://schemas.openxmlformats.org/markup-compatibility/2006">
      <mc:Choice Requires="x14">
        <control shapeId="9217"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9217" r:id="rId4" name="aguWaterMark"/>
      </mc:Fallback>
    </mc:AlternateContent>
  </control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D810-23DF-4360-B02C-F8DAB8892E9F}">
  <sheetPr codeName="Sheet410">
    <tabColor theme="2"/>
  </sheetPr>
  <dimension ref="A1:N31"/>
  <sheetViews>
    <sheetView showGridLines="0" showRowColHeaders="0" workbookViewId="0">
      <pane ySplit="5" topLeftCell="A6" activePane="bottomLeft" state="frozenSplit"/>
      <selection activeCell="B5" sqref="B5:D5"/>
      <selection pane="bottomLeft" activeCell="B5" sqref="B5:D5"/>
    </sheetView>
  </sheetViews>
  <sheetFormatPr defaultColWidth="9.109375" defaultRowHeight="15" customHeight="1" x14ac:dyDescent="0.3"/>
  <cols>
    <col min="1" max="1" width="0.88671875" style="341" customWidth="1"/>
    <col min="2" max="2" width="25.6640625" style="340" customWidth="1"/>
    <col min="3" max="3" width="39.88671875" style="341" customWidth="1"/>
    <col min="4" max="4" width="83.88671875" style="341" customWidth="1"/>
    <col min="5" max="9" width="19.6640625" style="341" customWidth="1"/>
    <col min="10" max="13" width="9.109375" style="341"/>
    <col min="14" max="14" width="9.109375" style="341" customWidth="1"/>
    <col min="15" max="16384" width="9.109375" style="341"/>
  </cols>
  <sheetData>
    <row r="1" spans="1:14" ht="4.5" customHeight="1" x14ac:dyDescent="0.3">
      <c r="A1" s="339"/>
      <c r="C1" s="339"/>
      <c r="D1" s="339"/>
      <c r="E1" s="339"/>
      <c r="F1" s="339"/>
      <c r="G1" s="339"/>
      <c r="H1" s="339"/>
      <c r="I1" s="339"/>
    </row>
    <row r="2" spans="1:14" ht="27" customHeight="1" x14ac:dyDescent="0.3">
      <c r="A2" s="339"/>
      <c r="B2" s="544" t="s">
        <v>5156</v>
      </c>
      <c r="C2" s="544"/>
      <c r="D2" s="544"/>
      <c r="E2" s="544"/>
      <c r="F2" s="544"/>
      <c r="G2" s="544"/>
      <c r="H2" s="544"/>
      <c r="I2" s="544"/>
      <c r="N2" s="342"/>
    </row>
    <row r="3" spans="1:14" ht="15" customHeight="1" x14ac:dyDescent="0.3">
      <c r="A3" s="339"/>
      <c r="B3" s="715" t="s">
        <v>5203</v>
      </c>
      <c r="C3" s="715"/>
      <c r="D3" s="715"/>
      <c r="E3" s="339"/>
      <c r="F3" s="339"/>
      <c r="G3" s="339"/>
      <c r="H3" s="339"/>
      <c r="I3" s="339"/>
    </row>
    <row r="4" spans="1:14" ht="30" customHeight="1" x14ac:dyDescent="0.3">
      <c r="A4" s="339"/>
      <c r="B4" s="383"/>
      <c r="C4" s="421" t="s">
        <v>2497</v>
      </c>
      <c r="D4" s="415" t="s">
        <v>2498</v>
      </c>
      <c r="E4" s="415" t="s">
        <v>2499</v>
      </c>
      <c r="F4" s="415" t="s">
        <v>2500</v>
      </c>
      <c r="G4" s="384" t="s">
        <v>2501</v>
      </c>
      <c r="H4" s="415" t="s">
        <v>2502</v>
      </c>
      <c r="I4" s="414" t="s">
        <v>2503</v>
      </c>
    </row>
    <row r="5" spans="1:14" ht="15" customHeight="1" x14ac:dyDescent="0.3">
      <c r="A5" s="339"/>
      <c r="B5" s="188" t="s">
        <v>2356</v>
      </c>
      <c r="C5" s="350" t="s">
        <v>2357</v>
      </c>
      <c r="D5" s="351" t="s">
        <v>2358</v>
      </c>
      <c r="E5" s="351" t="s">
        <v>2360</v>
      </c>
      <c r="F5" s="351" t="s">
        <v>2359</v>
      </c>
      <c r="G5" s="351" t="s">
        <v>2361</v>
      </c>
      <c r="H5" s="351" t="s">
        <v>2362</v>
      </c>
      <c r="I5" s="385" t="s">
        <v>2363</v>
      </c>
    </row>
    <row r="6" spans="1:14" ht="15" customHeight="1" x14ac:dyDescent="0.3">
      <c r="A6" s="339"/>
      <c r="B6" s="368" t="s">
        <v>526</v>
      </c>
      <c r="C6" s="386" t="s">
        <v>5152</v>
      </c>
      <c r="D6" s="387" t="s">
        <v>3934</v>
      </c>
      <c r="E6" s="501" t="s">
        <v>5447</v>
      </c>
      <c r="F6" s="502">
        <v>37190482.479999997</v>
      </c>
      <c r="G6" s="503">
        <v>2025</v>
      </c>
      <c r="H6" s="530">
        <v>-76.48</v>
      </c>
      <c r="I6" s="502" t="s">
        <v>5448</v>
      </c>
    </row>
    <row r="9" spans="1:14" ht="15" customHeight="1" x14ac:dyDescent="0.3">
      <c r="B9" s="716" t="s">
        <v>5268</v>
      </c>
      <c r="C9" s="717"/>
    </row>
    <row r="10" spans="1:14" ht="15" customHeight="1" x14ac:dyDescent="0.3">
      <c r="B10" s="717"/>
      <c r="C10" s="717"/>
    </row>
    <row r="11" spans="1:14" ht="15" customHeight="1" x14ac:dyDescent="0.3">
      <c r="B11" s="717"/>
      <c r="C11" s="717"/>
    </row>
    <row r="12" spans="1:14" ht="15" customHeight="1" x14ac:dyDescent="0.3">
      <c r="B12" s="717"/>
      <c r="C12" s="717"/>
    </row>
    <row r="13" spans="1:14" ht="15" customHeight="1" x14ac:dyDescent="0.3">
      <c r="B13" s="717"/>
      <c r="C13" s="717"/>
    </row>
    <row r="14" spans="1:14" ht="15" customHeight="1" x14ac:dyDescent="0.3">
      <c r="B14" s="717"/>
      <c r="C14" s="717"/>
    </row>
    <row r="15" spans="1:14" ht="15" customHeight="1" x14ac:dyDescent="0.3">
      <c r="B15" s="717"/>
      <c r="C15" s="717"/>
    </row>
    <row r="16" spans="1:14" ht="15" customHeight="1" x14ac:dyDescent="0.3">
      <c r="B16" s="717"/>
      <c r="C16" s="717"/>
    </row>
    <row r="17" spans="2:3" ht="15" customHeight="1" x14ac:dyDescent="0.3">
      <c r="B17" s="717"/>
      <c r="C17" s="717"/>
    </row>
    <row r="18" spans="2:3" ht="15" customHeight="1" x14ac:dyDescent="0.3">
      <c r="B18" s="717"/>
      <c r="C18" s="717"/>
    </row>
    <row r="19" spans="2:3" ht="15" customHeight="1" x14ac:dyDescent="0.3">
      <c r="B19" s="717"/>
      <c r="C19" s="717"/>
    </row>
    <row r="20" spans="2:3" ht="15" customHeight="1" x14ac:dyDescent="0.3">
      <c r="B20" s="717"/>
      <c r="C20" s="717"/>
    </row>
    <row r="21" spans="2:3" ht="15" customHeight="1" x14ac:dyDescent="0.3">
      <c r="B21" s="717"/>
      <c r="C21" s="717"/>
    </row>
    <row r="22" spans="2:3" ht="15" customHeight="1" x14ac:dyDescent="0.3">
      <c r="B22" s="717"/>
      <c r="C22" s="717"/>
    </row>
    <row r="23" spans="2:3" ht="15" customHeight="1" x14ac:dyDescent="0.3">
      <c r="B23" s="717"/>
      <c r="C23" s="717"/>
    </row>
    <row r="24" spans="2:3" ht="15" customHeight="1" x14ac:dyDescent="0.3">
      <c r="B24" s="717"/>
      <c r="C24" s="717"/>
    </row>
    <row r="25" spans="2:3" ht="15" customHeight="1" x14ac:dyDescent="0.3">
      <c r="B25" s="717"/>
      <c r="C25" s="717"/>
    </row>
    <row r="26" spans="2:3" ht="15" customHeight="1" x14ac:dyDescent="0.3">
      <c r="B26" s="717"/>
      <c r="C26" s="717"/>
    </row>
    <row r="27" spans="2:3" ht="15" customHeight="1" x14ac:dyDescent="0.3">
      <c r="B27" s="717"/>
      <c r="C27" s="717"/>
    </row>
    <row r="28" spans="2:3" ht="15" customHeight="1" x14ac:dyDescent="0.3">
      <c r="B28" s="717"/>
      <c r="C28" s="717"/>
    </row>
    <row r="29" spans="2:3" ht="15" customHeight="1" x14ac:dyDescent="0.3">
      <c r="B29" s="717"/>
      <c r="C29" s="717"/>
    </row>
    <row r="30" spans="2:3" ht="15" customHeight="1" x14ac:dyDescent="0.3">
      <c r="B30" s="717"/>
      <c r="C30" s="717"/>
    </row>
    <row r="31" spans="2:3" ht="15" customHeight="1" x14ac:dyDescent="0.3">
      <c r="B31" s="717"/>
      <c r="C31" s="717"/>
    </row>
  </sheetData>
  <mergeCells count="3">
    <mergeCell ref="B2:I2"/>
    <mergeCell ref="B3:D3"/>
    <mergeCell ref="B9:C31"/>
  </mergeCells>
  <dataValidations count="2">
    <dataValidation type="list" allowBlank="1" showInputMessage="1" showErrorMessage="1" sqref="D6" xr:uid="{731A3D7B-FABF-44D8-92B9-60C543495D12}">
      <formula1>a182952e7e4d046a69727e0d509598fbd</formula1>
    </dataValidation>
    <dataValidation type="list" allowBlank="1" showInputMessage="1" showErrorMessage="1" sqref="C6" xr:uid="{A02ECA7D-FC12-4CCD-B3BB-21F1A46F512D}">
      <formula1>ada99e1d876a44cc48c22902832407893</formula1>
    </dataValidation>
  </dataValidations>
  <pageMargins left="0.7" right="0.7" top="0.75" bottom="0.75" header="0.3" footer="0.3"/>
  <drawing r:id="rId1"/>
  <legacyDrawing r:id="rId2"/>
  <controls>
    <mc:AlternateContent xmlns:mc="http://schemas.openxmlformats.org/markup-compatibility/2006">
      <mc:Choice Requires="x14">
        <control shapeId="143361" r:id="rId3" name="aguWaterMark">
          <controlPr defaultSize="0" disabled="1" autoLine="0" r:id="rId4">
            <anchor moveWithCells="1">
              <from>
                <xdr:col>1</xdr:col>
                <xdr:colOff>0</xdr:colOff>
                <xdr:row>3</xdr:row>
                <xdr:rowOff>0</xdr:rowOff>
              </from>
              <to>
                <xdr:col>3</xdr:col>
                <xdr:colOff>1859280</xdr:colOff>
                <xdr:row>3</xdr:row>
                <xdr:rowOff>228600</xdr:rowOff>
              </to>
            </anchor>
          </controlPr>
        </control>
      </mc:Choice>
      <mc:Fallback>
        <control shapeId="143361" r:id="rId3" name="aguWaterMark"/>
      </mc:Fallback>
    </mc:AlternateContent>
  </control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78B1-96A0-4C67-B667-38AC95AE778A}">
  <sheetPr codeName="Sheet610">
    <tabColor theme="2"/>
  </sheetPr>
  <dimension ref="A1:M9"/>
  <sheetViews>
    <sheetView showGridLines="0" showRowColHeaders="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5" customHeight="1" x14ac:dyDescent="0.3"/>
  <cols>
    <col min="1" max="1" width="0.88671875" style="341" customWidth="1"/>
    <col min="2" max="2" width="49.88671875" style="341" customWidth="1"/>
    <col min="3" max="3" width="6.6640625" style="340" customWidth="1"/>
    <col min="4" max="8" width="19.6640625" style="341" customWidth="1"/>
    <col min="9" max="12" width="9.109375" style="341"/>
    <col min="13" max="13" width="9.109375" style="341" customWidth="1"/>
    <col min="14" max="16384" width="9.109375" style="341"/>
  </cols>
  <sheetData>
    <row r="1" spans="1:13" ht="4.5" customHeight="1" x14ac:dyDescent="0.3">
      <c r="A1" s="339"/>
      <c r="B1" s="339"/>
      <c r="D1" s="339"/>
      <c r="E1" s="339"/>
      <c r="F1" s="339"/>
      <c r="G1" s="339"/>
      <c r="H1" s="339"/>
    </row>
    <row r="2" spans="1:13" ht="27" customHeight="1" x14ac:dyDescent="0.3">
      <c r="A2" s="339"/>
      <c r="B2" s="544" t="s">
        <v>5155</v>
      </c>
      <c r="C2" s="544"/>
      <c r="D2" s="544"/>
      <c r="E2" s="544"/>
      <c r="F2" s="544"/>
      <c r="G2" s="544"/>
      <c r="H2" s="544"/>
      <c r="M2" s="342"/>
    </row>
    <row r="3" spans="1:13" ht="15" customHeight="1" x14ac:dyDescent="0.3">
      <c r="A3" s="339"/>
      <c r="B3" s="545" t="s">
        <v>5203</v>
      </c>
      <c r="C3" s="545"/>
      <c r="D3" s="545"/>
      <c r="E3" s="339"/>
      <c r="F3" s="339"/>
      <c r="G3" s="339"/>
      <c r="H3" s="339"/>
    </row>
    <row r="4" spans="1:13" ht="60" customHeight="1" x14ac:dyDescent="0.3">
      <c r="A4" s="339"/>
      <c r="B4" s="343"/>
      <c r="C4" s="345"/>
      <c r="D4" s="421" t="s">
        <v>2504</v>
      </c>
      <c r="E4" s="415" t="s">
        <v>2505</v>
      </c>
      <c r="F4" s="415" t="s">
        <v>2350</v>
      </c>
      <c r="G4" s="415" t="s">
        <v>2506</v>
      </c>
      <c r="H4" s="414" t="s">
        <v>2507</v>
      </c>
    </row>
    <row r="5" spans="1:13" ht="15" customHeight="1" x14ac:dyDescent="0.3">
      <c r="A5" s="339"/>
      <c r="B5" s="349"/>
      <c r="C5" s="188" t="s">
        <v>2356</v>
      </c>
      <c r="D5" s="350" t="s">
        <v>2357</v>
      </c>
      <c r="E5" s="351" t="s">
        <v>2358</v>
      </c>
      <c r="F5" s="351" t="s">
        <v>2359</v>
      </c>
      <c r="G5" s="351" t="s">
        <v>2360</v>
      </c>
      <c r="H5" s="385" t="s">
        <v>2361</v>
      </c>
    </row>
    <row r="6" spans="1:13" ht="15" customHeight="1" x14ac:dyDescent="0.3">
      <c r="A6" s="339"/>
      <c r="B6" s="388" t="s">
        <v>2508</v>
      </c>
      <c r="C6" s="368" t="s">
        <v>2357</v>
      </c>
      <c r="D6" s="357"/>
      <c r="E6" s="363"/>
      <c r="F6" s="364"/>
      <c r="G6" s="362"/>
      <c r="H6" s="362"/>
    </row>
    <row r="9" spans="1:13" ht="15" customHeight="1" x14ac:dyDescent="0.3">
      <c r="B9" s="341" t="s">
        <v>5269</v>
      </c>
    </row>
  </sheetData>
  <mergeCells count="2">
    <mergeCell ref="B2:H2"/>
    <mergeCell ref="B3:D3"/>
  </mergeCells>
  <pageMargins left="0.7" right="0.7" top="0.75" bottom="0.75" header="0.3" footer="0.3"/>
  <drawing r:id="rId1"/>
  <legacyDrawing r:id="rId2"/>
  <controls>
    <mc:AlternateContent xmlns:mc="http://schemas.openxmlformats.org/markup-compatibility/2006">
      <mc:Choice Requires="x14">
        <control shapeId="145409" r:id="rId3" name="aguWaterMark">
          <controlPr defaultSize="0" disabled="1" autoLine="0" r:id="rId4">
            <anchor moveWithCells="1">
              <from>
                <xdr:col>1</xdr:col>
                <xdr:colOff>0</xdr:colOff>
                <xdr:row>3</xdr:row>
                <xdr:rowOff>0</xdr:rowOff>
              </from>
              <to>
                <xdr:col>4</xdr:col>
                <xdr:colOff>1127760</xdr:colOff>
                <xdr:row>3</xdr:row>
                <xdr:rowOff>228600</xdr:rowOff>
              </to>
            </anchor>
          </controlPr>
        </control>
      </mc:Choice>
      <mc:Fallback>
        <control shapeId="145409" r:id="rId3" name="aguWaterMark"/>
      </mc:Fallback>
    </mc:AlternateContent>
  </control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821F-E971-404A-855F-0FA70FA7C694}">
  <sheetPr>
    <tabColor theme="2"/>
  </sheetPr>
  <dimension ref="A1:V22"/>
  <sheetViews>
    <sheetView showGridLines="0" showRowColHeaders="0" workbookViewId="0">
      <pane xSplit="3" ySplit="10" topLeftCell="D11" activePane="bottomRight" state="frozen"/>
      <selection activeCell="L23" sqref="L23"/>
      <selection pane="topRight" activeCell="L23" sqref="L23"/>
      <selection pane="bottomLeft" activeCell="L23" sqref="L23"/>
      <selection pane="bottomRight" activeCell="D24" sqref="D24"/>
    </sheetView>
  </sheetViews>
  <sheetFormatPr defaultColWidth="9.109375" defaultRowHeight="15" customHeight="1" x14ac:dyDescent="0.3"/>
  <cols>
    <col min="1" max="1" width="0.88671875" style="341" customWidth="1"/>
    <col min="2" max="2" width="54.88671875" style="341" bestFit="1" customWidth="1"/>
    <col min="3" max="3" width="6.6640625" style="340" customWidth="1"/>
    <col min="4" max="17" width="19.6640625" style="341" customWidth="1"/>
    <col min="18" max="21" width="9.109375" style="341"/>
    <col min="22" max="22" width="9.109375" style="341" customWidth="1"/>
    <col min="23" max="16384" width="9.109375" style="341"/>
  </cols>
  <sheetData>
    <row r="1" spans="1:22" ht="4.5" customHeight="1" x14ac:dyDescent="0.3">
      <c r="A1" s="339"/>
      <c r="B1" s="339"/>
      <c r="D1" s="339"/>
      <c r="E1" s="339"/>
      <c r="F1" s="339"/>
      <c r="G1" s="339"/>
      <c r="H1" s="339"/>
      <c r="I1" s="339"/>
      <c r="J1" s="339"/>
      <c r="K1" s="339"/>
      <c r="L1" s="339"/>
      <c r="M1" s="339"/>
      <c r="N1" s="339"/>
      <c r="O1" s="339"/>
      <c r="P1" s="339"/>
      <c r="Q1" s="339"/>
    </row>
    <row r="2" spans="1:22" ht="27" customHeight="1" x14ac:dyDescent="0.3">
      <c r="A2" s="339"/>
      <c r="B2" s="722" t="s">
        <v>5154</v>
      </c>
      <c r="C2" s="722"/>
      <c r="D2" s="722"/>
      <c r="E2" s="722"/>
      <c r="F2" s="722"/>
      <c r="G2" s="722"/>
      <c r="H2" s="722"/>
      <c r="I2" s="722"/>
      <c r="J2" s="722"/>
      <c r="K2" s="722"/>
      <c r="L2" s="722"/>
      <c r="M2" s="722"/>
      <c r="N2" s="722"/>
      <c r="O2" s="722"/>
      <c r="P2" s="722"/>
      <c r="Q2" s="722"/>
      <c r="V2" s="342"/>
    </row>
    <row r="3" spans="1:22" ht="15" customHeight="1" x14ac:dyDescent="0.3">
      <c r="A3" s="339"/>
      <c r="B3" s="339"/>
      <c r="D3" s="339"/>
      <c r="E3" s="339"/>
      <c r="F3" s="339"/>
      <c r="G3" s="339"/>
      <c r="H3" s="339"/>
      <c r="I3" s="339"/>
      <c r="J3" s="339"/>
      <c r="K3" s="339"/>
      <c r="L3" s="339"/>
      <c r="M3" s="339"/>
      <c r="N3" s="339"/>
      <c r="O3" s="339"/>
      <c r="P3" s="339"/>
      <c r="Q3" s="339"/>
    </row>
    <row r="4" spans="1:22" ht="15" customHeight="1" x14ac:dyDescent="0.3">
      <c r="A4" s="339"/>
      <c r="B4" s="339"/>
      <c r="C4" s="389">
        <v>10</v>
      </c>
      <c r="D4" s="723" t="s">
        <v>2509</v>
      </c>
      <c r="E4" s="723"/>
      <c r="F4" s="667"/>
      <c r="G4" s="724" t="s">
        <v>1247</v>
      </c>
      <c r="H4" s="724"/>
      <c r="I4" s="724"/>
      <c r="J4" s="724"/>
      <c r="K4" s="724"/>
      <c r="L4" s="339"/>
      <c r="M4" s="339"/>
      <c r="N4" s="339"/>
      <c r="O4" s="339"/>
      <c r="P4" s="339"/>
      <c r="Q4" s="339"/>
    </row>
    <row r="5" spans="1:22" ht="15" customHeight="1" x14ac:dyDescent="0.3">
      <c r="A5" s="339"/>
      <c r="B5" s="545" t="s">
        <v>5203</v>
      </c>
      <c r="C5" s="545"/>
      <c r="D5" s="545"/>
      <c r="E5" s="339"/>
      <c r="F5" s="339"/>
      <c r="G5" s="339"/>
      <c r="H5" s="339"/>
      <c r="I5" s="339"/>
      <c r="J5" s="339"/>
      <c r="K5" s="339"/>
      <c r="L5" s="339"/>
      <c r="M5" s="339"/>
      <c r="N5" s="339"/>
      <c r="O5" s="339"/>
      <c r="P5" s="339"/>
      <c r="Q5" s="339"/>
    </row>
    <row r="6" spans="1:22" ht="15" customHeight="1" x14ac:dyDescent="0.3">
      <c r="A6" s="339"/>
      <c r="B6" s="343"/>
      <c r="C6" s="345"/>
      <c r="D6" s="695" t="s">
        <v>2510</v>
      </c>
      <c r="E6" s="696"/>
      <c r="F6" s="696"/>
      <c r="G6" s="696"/>
      <c r="H6" s="696"/>
      <c r="I6" s="696"/>
      <c r="J6" s="696"/>
      <c r="K6" s="696"/>
      <c r="L6" s="696"/>
      <c r="M6" s="696"/>
      <c r="N6" s="696"/>
      <c r="O6" s="696"/>
      <c r="P6" s="696"/>
      <c r="Q6" s="703"/>
    </row>
    <row r="7" spans="1:22" ht="15" customHeight="1" x14ac:dyDescent="0.3">
      <c r="A7" s="339"/>
      <c r="B7" s="346"/>
      <c r="C7" s="348"/>
      <c r="D7" s="346"/>
      <c r="E7" s="718" t="s">
        <v>2511</v>
      </c>
      <c r="F7" s="696"/>
      <c r="G7" s="696"/>
      <c r="H7" s="696"/>
      <c r="I7" s="696"/>
      <c r="J7" s="696"/>
      <c r="K7" s="696"/>
      <c r="L7" s="696"/>
      <c r="M7" s="696"/>
      <c r="N7" s="696"/>
      <c r="O7" s="696"/>
      <c r="P7" s="696"/>
      <c r="Q7" s="703"/>
    </row>
    <row r="8" spans="1:22" ht="30" customHeight="1" x14ac:dyDescent="0.3">
      <c r="A8" s="339"/>
      <c r="B8" s="346"/>
      <c r="C8" s="348"/>
      <c r="D8" s="346"/>
      <c r="E8" s="718" t="s">
        <v>2512</v>
      </c>
      <c r="F8" s="696"/>
      <c r="G8" s="696"/>
      <c r="H8" s="696"/>
      <c r="I8" s="696"/>
      <c r="J8" s="718" t="s">
        <v>2513</v>
      </c>
      <c r="K8" s="720" t="s">
        <v>2514</v>
      </c>
      <c r="L8" s="720" t="s">
        <v>2515</v>
      </c>
      <c r="M8" s="720" t="s">
        <v>2516</v>
      </c>
      <c r="N8" s="720" t="s">
        <v>2517</v>
      </c>
      <c r="O8" s="718" t="s">
        <v>2518</v>
      </c>
      <c r="P8" s="696"/>
      <c r="Q8" s="703"/>
    </row>
    <row r="9" spans="1:22" ht="30" customHeight="1" x14ac:dyDescent="0.3">
      <c r="A9" s="339"/>
      <c r="B9" s="346"/>
      <c r="C9" s="348"/>
      <c r="D9" s="349"/>
      <c r="E9" s="420" t="s">
        <v>2519</v>
      </c>
      <c r="F9" s="416" t="s">
        <v>2520</v>
      </c>
      <c r="G9" s="416" t="s">
        <v>2521</v>
      </c>
      <c r="H9" s="372" t="s">
        <v>2522</v>
      </c>
      <c r="I9" s="416" t="s">
        <v>2523</v>
      </c>
      <c r="J9" s="719"/>
      <c r="K9" s="721"/>
      <c r="L9" s="721"/>
      <c r="M9" s="721"/>
      <c r="N9" s="721"/>
      <c r="O9" s="390"/>
      <c r="P9" s="422" t="s">
        <v>2524</v>
      </c>
      <c r="Q9" s="391" t="s">
        <v>2525</v>
      </c>
    </row>
    <row r="10" spans="1:22" ht="15" customHeight="1" x14ac:dyDescent="0.3">
      <c r="A10" s="339"/>
      <c r="B10" s="349"/>
      <c r="C10" s="188" t="s">
        <v>2356</v>
      </c>
      <c r="D10" s="350" t="s">
        <v>2357</v>
      </c>
      <c r="E10" s="351" t="s">
        <v>2358</v>
      </c>
      <c r="F10" s="352" t="s">
        <v>2359</v>
      </c>
      <c r="G10" s="352" t="s">
        <v>2360</v>
      </c>
      <c r="H10" s="352" t="s">
        <v>2361</v>
      </c>
      <c r="I10" s="353" t="s">
        <v>2362</v>
      </c>
      <c r="J10" s="350" t="s">
        <v>2363</v>
      </c>
      <c r="K10" s="352" t="s">
        <v>2364</v>
      </c>
      <c r="L10" s="352" t="s">
        <v>2365</v>
      </c>
      <c r="M10" s="352" t="s">
        <v>2366</v>
      </c>
      <c r="N10" s="353" t="s">
        <v>2367</v>
      </c>
      <c r="O10" s="350" t="s">
        <v>2368</v>
      </c>
      <c r="P10" s="351" t="s">
        <v>2369</v>
      </c>
      <c r="Q10" s="353" t="s">
        <v>2370</v>
      </c>
    </row>
    <row r="11" spans="1:22" ht="15" customHeight="1" x14ac:dyDescent="0.3">
      <c r="A11" s="339"/>
      <c r="B11" s="225" t="s">
        <v>2526</v>
      </c>
      <c r="C11" s="356" t="s">
        <v>2357</v>
      </c>
      <c r="D11" s="357">
        <v>22579965.059999999</v>
      </c>
      <c r="E11" s="358"/>
      <c r="F11" s="359"/>
      <c r="G11" s="359"/>
      <c r="H11" s="359"/>
      <c r="I11" s="392"/>
      <c r="J11" s="377"/>
      <c r="K11" s="359"/>
      <c r="L11" s="359"/>
      <c r="M11" s="359"/>
      <c r="N11" s="360"/>
      <c r="O11" s="357"/>
      <c r="P11" s="358"/>
      <c r="Q11" s="360"/>
    </row>
    <row r="12" spans="1:22" ht="15" customHeight="1" x14ac:dyDescent="0.3">
      <c r="A12" s="339"/>
      <c r="B12" s="412" t="s">
        <v>2527</v>
      </c>
      <c r="C12" s="356" t="s">
        <v>2358</v>
      </c>
      <c r="D12" s="357">
        <v>3085761.67</v>
      </c>
      <c r="E12" s="358"/>
      <c r="F12" s="359"/>
      <c r="G12" s="359"/>
      <c r="H12" s="359"/>
      <c r="I12" s="392"/>
      <c r="J12" s="377"/>
      <c r="K12" s="359"/>
      <c r="L12" s="359"/>
      <c r="M12" s="359"/>
      <c r="N12" s="360"/>
      <c r="O12" s="357"/>
      <c r="P12" s="358"/>
      <c r="Q12" s="360"/>
    </row>
    <row r="13" spans="1:22" ht="15" customHeight="1" x14ac:dyDescent="0.3">
      <c r="A13" s="339"/>
      <c r="B13" s="417" t="s">
        <v>2528</v>
      </c>
      <c r="C13" s="356" t="s">
        <v>2359</v>
      </c>
      <c r="D13" s="357">
        <v>85333555.329999998</v>
      </c>
      <c r="E13" s="358"/>
      <c r="F13" s="359"/>
      <c r="G13" s="359"/>
      <c r="H13" s="359"/>
      <c r="I13" s="392"/>
      <c r="J13" s="377"/>
      <c r="K13" s="359"/>
      <c r="L13" s="359"/>
      <c r="M13" s="359"/>
      <c r="N13" s="360"/>
      <c r="O13" s="357"/>
      <c r="P13" s="358"/>
      <c r="Q13" s="360"/>
    </row>
    <row r="14" spans="1:22" ht="15" customHeight="1" x14ac:dyDescent="0.3">
      <c r="A14" s="339"/>
      <c r="B14" s="412" t="s">
        <v>2529</v>
      </c>
      <c r="C14" s="356" t="s">
        <v>2360</v>
      </c>
      <c r="D14" s="357">
        <v>49962729.350000001</v>
      </c>
      <c r="E14" s="358"/>
      <c r="F14" s="359"/>
      <c r="G14" s="359"/>
      <c r="H14" s="359"/>
      <c r="I14" s="392"/>
      <c r="J14" s="377"/>
      <c r="K14" s="359"/>
      <c r="L14" s="359"/>
      <c r="M14" s="359"/>
      <c r="N14" s="360"/>
      <c r="O14" s="357"/>
      <c r="P14" s="358"/>
      <c r="Q14" s="360"/>
    </row>
    <row r="15" spans="1:22" ht="15" customHeight="1" x14ac:dyDescent="0.3">
      <c r="A15" s="339"/>
      <c r="B15" s="412" t="s">
        <v>2530</v>
      </c>
      <c r="C15" s="356" t="s">
        <v>2361</v>
      </c>
      <c r="D15" s="357">
        <v>401307.95</v>
      </c>
      <c r="E15" s="358"/>
      <c r="F15" s="359"/>
      <c r="G15" s="359"/>
      <c r="H15" s="359"/>
      <c r="I15" s="392"/>
      <c r="J15" s="377"/>
      <c r="K15" s="359"/>
      <c r="L15" s="359"/>
      <c r="M15" s="359"/>
      <c r="N15" s="360"/>
      <c r="O15" s="357"/>
      <c r="P15" s="358"/>
      <c r="Q15" s="360"/>
    </row>
    <row r="16" spans="1:22" ht="15" customHeight="1" x14ac:dyDescent="0.3">
      <c r="A16" s="339"/>
      <c r="B16" s="417" t="s">
        <v>2531</v>
      </c>
      <c r="C16" s="356" t="s">
        <v>2362</v>
      </c>
      <c r="D16" s="357">
        <v>57871516.670000002</v>
      </c>
      <c r="E16" s="358"/>
      <c r="F16" s="359"/>
      <c r="G16" s="359"/>
      <c r="H16" s="359"/>
      <c r="I16" s="392"/>
      <c r="J16" s="377"/>
      <c r="K16" s="359"/>
      <c r="L16" s="359"/>
      <c r="M16" s="359"/>
      <c r="N16" s="360"/>
      <c r="O16" s="357"/>
      <c r="P16" s="358"/>
      <c r="Q16" s="360"/>
    </row>
    <row r="17" spans="1:17" ht="15" customHeight="1" x14ac:dyDescent="0.3">
      <c r="A17" s="339"/>
      <c r="B17" s="412" t="s">
        <v>2532</v>
      </c>
      <c r="C17" s="356" t="s">
        <v>2363</v>
      </c>
      <c r="D17" s="357">
        <v>66979284.479999997</v>
      </c>
      <c r="E17" s="358"/>
      <c r="F17" s="359"/>
      <c r="G17" s="359"/>
      <c r="H17" s="359"/>
      <c r="I17" s="392"/>
      <c r="J17" s="377"/>
      <c r="K17" s="359"/>
      <c r="L17" s="359"/>
      <c r="M17" s="359"/>
      <c r="N17" s="360"/>
      <c r="O17" s="357"/>
      <c r="P17" s="358"/>
      <c r="Q17" s="360"/>
    </row>
    <row r="18" spans="1:17" ht="15" customHeight="1" x14ac:dyDescent="0.3">
      <c r="A18" s="339"/>
      <c r="B18" s="412" t="s">
        <v>2533</v>
      </c>
      <c r="C18" s="356" t="s">
        <v>2364</v>
      </c>
      <c r="D18" s="357">
        <v>14098357.9</v>
      </c>
      <c r="E18" s="358"/>
      <c r="F18" s="359"/>
      <c r="G18" s="359"/>
      <c r="H18" s="359"/>
      <c r="I18" s="392"/>
      <c r="J18" s="377"/>
      <c r="K18" s="359"/>
      <c r="L18" s="359"/>
      <c r="M18" s="359"/>
      <c r="N18" s="360"/>
      <c r="O18" s="357"/>
      <c r="P18" s="358"/>
      <c r="Q18" s="360"/>
    </row>
    <row r="19" spans="1:17" ht="15" customHeight="1" x14ac:dyDescent="0.3">
      <c r="A19" s="339"/>
      <c r="B19" s="412" t="s">
        <v>2534</v>
      </c>
      <c r="C19" s="356" t="s">
        <v>2365</v>
      </c>
      <c r="D19" s="357">
        <v>461604682.29000002</v>
      </c>
      <c r="E19" s="358">
        <v>802127.78</v>
      </c>
      <c r="F19" s="359"/>
      <c r="G19" s="359"/>
      <c r="H19" s="359"/>
      <c r="I19" s="392">
        <v>1.1100000000000001</v>
      </c>
      <c r="J19" s="377"/>
      <c r="K19" s="359">
        <v>802127.78</v>
      </c>
      <c r="L19" s="359"/>
      <c r="M19" s="359"/>
      <c r="N19" s="360"/>
      <c r="O19" s="357">
        <v>-3840</v>
      </c>
      <c r="P19" s="358"/>
      <c r="Q19" s="360"/>
    </row>
    <row r="20" spans="1:17" ht="15" customHeight="1" x14ac:dyDescent="0.3">
      <c r="A20" s="339"/>
      <c r="B20" s="412" t="s">
        <v>2535</v>
      </c>
      <c r="C20" s="356" t="s">
        <v>2366</v>
      </c>
      <c r="D20" s="357">
        <v>977668103.33000004</v>
      </c>
      <c r="E20" s="358"/>
      <c r="F20" s="359"/>
      <c r="G20" s="359">
        <v>149441.23000000001</v>
      </c>
      <c r="H20" s="359">
        <v>885681.11</v>
      </c>
      <c r="I20" s="392">
        <v>25.58</v>
      </c>
      <c r="J20" s="377"/>
      <c r="K20" s="359">
        <v>1035122.34</v>
      </c>
      <c r="L20" s="359"/>
      <c r="M20" s="359">
        <v>86535.03</v>
      </c>
      <c r="N20" s="360"/>
      <c r="O20" s="357">
        <v>-4738.7299999999996</v>
      </c>
      <c r="P20" s="358">
        <v>-1996.09</v>
      </c>
      <c r="Q20" s="360"/>
    </row>
    <row r="21" spans="1:17" ht="15" customHeight="1" x14ac:dyDescent="0.3">
      <c r="A21" s="339"/>
      <c r="B21" s="412" t="s">
        <v>2536</v>
      </c>
      <c r="C21" s="356" t="s">
        <v>2367</v>
      </c>
      <c r="D21" s="357">
        <v>723018242.84000003</v>
      </c>
      <c r="E21" s="358">
        <v>852447.96</v>
      </c>
      <c r="F21" s="359"/>
      <c r="G21" s="359"/>
      <c r="H21" s="359"/>
      <c r="I21" s="392">
        <v>1.1499999999999999</v>
      </c>
      <c r="J21" s="377"/>
      <c r="K21" s="359">
        <v>852447.96</v>
      </c>
      <c r="L21" s="359"/>
      <c r="M21" s="359"/>
      <c r="N21" s="360"/>
      <c r="O21" s="357">
        <v>-3880.32</v>
      </c>
      <c r="P21" s="358"/>
      <c r="Q21" s="360"/>
    </row>
    <row r="22" spans="1:17" ht="15" customHeight="1" x14ac:dyDescent="0.3">
      <c r="A22" s="339"/>
      <c r="B22" s="92" t="s">
        <v>2537</v>
      </c>
      <c r="C22" s="368" t="s">
        <v>2368</v>
      </c>
      <c r="D22" s="357"/>
      <c r="E22" s="358"/>
      <c r="F22" s="369"/>
      <c r="G22" s="369"/>
      <c r="H22" s="369"/>
      <c r="I22" s="393"/>
      <c r="J22" s="377"/>
      <c r="K22" s="369"/>
      <c r="L22" s="369"/>
      <c r="M22" s="369"/>
      <c r="N22" s="370"/>
      <c r="O22" s="357"/>
      <c r="P22" s="358"/>
      <c r="Q22" s="370"/>
    </row>
  </sheetData>
  <mergeCells count="13">
    <mergeCell ref="E7:Q7"/>
    <mergeCell ref="B2:Q2"/>
    <mergeCell ref="D4:F4"/>
    <mergeCell ref="G4:K4"/>
    <mergeCell ref="B5:D5"/>
    <mergeCell ref="D6:Q6"/>
    <mergeCell ref="O8:Q8"/>
    <mergeCell ref="E8:I8"/>
    <mergeCell ref="J8:J9"/>
    <mergeCell ref="K8:K9"/>
    <mergeCell ref="L8:L9"/>
    <mergeCell ref="M8:M9"/>
    <mergeCell ref="N8:N9"/>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0BFE-5187-43FC-90C8-39B724C81D90}">
  <sheetPr codeName="Sheet710"/>
  <dimension ref="A1:V22"/>
  <sheetViews>
    <sheetView showGridLines="0" showRowColHeaders="0" workbookViewId="0">
      <pane xSplit="3" ySplit="10" topLeftCell="D11" activePane="bottomRight" state="frozen"/>
      <selection activeCell="E7" sqref="E7"/>
      <selection pane="topRight" activeCell="E7" sqref="E7"/>
      <selection pane="bottomLeft" activeCell="E7" sqref="E7"/>
      <selection pane="bottomRight" activeCell="D11" sqref="D11"/>
    </sheetView>
  </sheetViews>
  <sheetFormatPr defaultColWidth="9.109375" defaultRowHeight="15" customHeight="1" x14ac:dyDescent="0.3"/>
  <cols>
    <col min="1" max="1" width="0.88671875" style="341" customWidth="1"/>
    <col min="2" max="2" width="54.88671875" style="341" bestFit="1" customWidth="1"/>
    <col min="3" max="3" width="6.6640625" style="340" customWidth="1"/>
    <col min="4" max="17" width="19.6640625" style="341" customWidth="1"/>
    <col min="18" max="21" width="9.109375" style="341"/>
    <col min="22" max="22" width="9.109375" style="341" customWidth="1"/>
    <col min="23" max="16384" width="9.109375" style="341"/>
  </cols>
  <sheetData>
    <row r="1" spans="1:22" ht="4.5" customHeight="1" x14ac:dyDescent="0.3">
      <c r="A1" s="339"/>
      <c r="B1" s="339"/>
      <c r="D1" s="339"/>
      <c r="E1" s="339"/>
      <c r="F1" s="339"/>
      <c r="G1" s="339"/>
      <c r="H1" s="339"/>
      <c r="I1" s="339"/>
      <c r="J1" s="339"/>
      <c r="K1" s="339"/>
      <c r="L1" s="339"/>
      <c r="M1" s="339"/>
      <c r="N1" s="339"/>
      <c r="O1" s="339"/>
      <c r="P1" s="339"/>
      <c r="Q1" s="339"/>
    </row>
    <row r="2" spans="1:22" ht="27" customHeight="1" x14ac:dyDescent="0.3">
      <c r="A2" s="339"/>
      <c r="B2" s="544" t="s">
        <v>5154</v>
      </c>
      <c r="C2" s="544"/>
      <c r="D2" s="544"/>
      <c r="E2" s="544"/>
      <c r="F2" s="544"/>
      <c r="G2" s="544"/>
      <c r="H2" s="544"/>
      <c r="I2" s="544"/>
      <c r="J2" s="544"/>
      <c r="K2" s="544"/>
      <c r="L2" s="544"/>
      <c r="M2" s="544"/>
      <c r="N2" s="544"/>
      <c r="O2" s="544"/>
      <c r="P2" s="544"/>
      <c r="Q2" s="544"/>
      <c r="V2" s="342"/>
    </row>
    <row r="3" spans="1:22" ht="15" customHeight="1" x14ac:dyDescent="0.3">
      <c r="A3" s="339"/>
      <c r="B3" s="339"/>
      <c r="D3" s="339"/>
      <c r="E3" s="339"/>
      <c r="F3" s="339"/>
      <c r="G3" s="339"/>
      <c r="H3" s="339"/>
      <c r="I3" s="339"/>
      <c r="J3" s="339"/>
      <c r="K3" s="339"/>
      <c r="L3" s="339"/>
      <c r="M3" s="339"/>
      <c r="N3" s="339"/>
      <c r="O3" s="339"/>
      <c r="P3" s="339"/>
      <c r="Q3" s="339"/>
    </row>
    <row r="4" spans="1:22" ht="15" customHeight="1" x14ac:dyDescent="0.3">
      <c r="A4" s="339"/>
      <c r="B4" s="339"/>
      <c r="C4" s="389">
        <v>10</v>
      </c>
      <c r="D4" s="723" t="s">
        <v>2509</v>
      </c>
      <c r="E4" s="723"/>
      <c r="F4" s="667"/>
      <c r="G4" s="724"/>
      <c r="H4" s="724"/>
      <c r="I4" s="724"/>
      <c r="J4" s="724"/>
      <c r="K4" s="724"/>
      <c r="L4" s="339"/>
      <c r="M4" s="339"/>
      <c r="N4" s="339"/>
      <c r="O4" s="339"/>
      <c r="P4" s="339"/>
      <c r="Q4" s="339"/>
    </row>
    <row r="5" spans="1:22" ht="15" customHeight="1" x14ac:dyDescent="0.3">
      <c r="A5" s="339"/>
      <c r="B5" s="545" t="s">
        <v>5203</v>
      </c>
      <c r="C5" s="545"/>
      <c r="D5" s="545"/>
      <c r="E5" s="339"/>
      <c r="F5" s="339"/>
      <c r="G5" s="339"/>
      <c r="H5" s="339"/>
      <c r="I5" s="339"/>
      <c r="J5" s="339"/>
      <c r="K5" s="339"/>
      <c r="L5" s="339"/>
      <c r="M5" s="339"/>
      <c r="N5" s="339"/>
      <c r="O5" s="339"/>
      <c r="P5" s="339"/>
      <c r="Q5" s="339"/>
    </row>
    <row r="6" spans="1:22" ht="15" customHeight="1" x14ac:dyDescent="0.3">
      <c r="A6" s="339"/>
      <c r="B6" s="343"/>
      <c r="C6" s="345"/>
      <c r="D6" s="695" t="s">
        <v>2510</v>
      </c>
      <c r="E6" s="696"/>
      <c r="F6" s="696"/>
      <c r="G6" s="696"/>
      <c r="H6" s="696"/>
      <c r="I6" s="696"/>
      <c r="J6" s="696"/>
      <c r="K6" s="696"/>
      <c r="L6" s="696"/>
      <c r="M6" s="696"/>
      <c r="N6" s="696"/>
      <c r="O6" s="696"/>
      <c r="P6" s="696"/>
      <c r="Q6" s="703"/>
    </row>
    <row r="7" spans="1:22" ht="15" customHeight="1" x14ac:dyDescent="0.3">
      <c r="A7" s="339"/>
      <c r="B7" s="346"/>
      <c r="C7" s="348"/>
      <c r="D7" s="346"/>
      <c r="E7" s="718" t="s">
        <v>2511</v>
      </c>
      <c r="F7" s="696"/>
      <c r="G7" s="696"/>
      <c r="H7" s="696"/>
      <c r="I7" s="696"/>
      <c r="J7" s="696"/>
      <c r="K7" s="696"/>
      <c r="L7" s="696"/>
      <c r="M7" s="696"/>
      <c r="N7" s="696"/>
      <c r="O7" s="696"/>
      <c r="P7" s="696"/>
      <c r="Q7" s="703"/>
    </row>
    <row r="8" spans="1:22" ht="30" customHeight="1" x14ac:dyDescent="0.3">
      <c r="A8" s="339"/>
      <c r="B8" s="346"/>
      <c r="C8" s="348"/>
      <c r="D8" s="346"/>
      <c r="E8" s="718" t="s">
        <v>2512</v>
      </c>
      <c r="F8" s="696"/>
      <c r="G8" s="696"/>
      <c r="H8" s="696"/>
      <c r="I8" s="696"/>
      <c r="J8" s="718" t="s">
        <v>2513</v>
      </c>
      <c r="K8" s="720" t="s">
        <v>2514</v>
      </c>
      <c r="L8" s="720" t="s">
        <v>2515</v>
      </c>
      <c r="M8" s="720" t="s">
        <v>2516</v>
      </c>
      <c r="N8" s="720" t="s">
        <v>2517</v>
      </c>
      <c r="O8" s="718" t="s">
        <v>2518</v>
      </c>
      <c r="P8" s="696"/>
      <c r="Q8" s="703"/>
    </row>
    <row r="9" spans="1:22" ht="30" customHeight="1" x14ac:dyDescent="0.3">
      <c r="A9" s="339"/>
      <c r="B9" s="346"/>
      <c r="C9" s="348"/>
      <c r="D9" s="349"/>
      <c r="E9" s="420" t="s">
        <v>2519</v>
      </c>
      <c r="F9" s="416" t="s">
        <v>2520</v>
      </c>
      <c r="G9" s="416" t="s">
        <v>2521</v>
      </c>
      <c r="H9" s="372" t="s">
        <v>2522</v>
      </c>
      <c r="I9" s="416" t="s">
        <v>2523</v>
      </c>
      <c r="J9" s="719"/>
      <c r="K9" s="721"/>
      <c r="L9" s="721"/>
      <c r="M9" s="721"/>
      <c r="N9" s="721"/>
      <c r="O9" s="390"/>
      <c r="P9" s="422" t="s">
        <v>2524</v>
      </c>
      <c r="Q9" s="391" t="s">
        <v>2525</v>
      </c>
    </row>
    <row r="10" spans="1:22" ht="15" customHeight="1" x14ac:dyDescent="0.3">
      <c r="A10" s="339"/>
      <c r="B10" s="349"/>
      <c r="C10" s="188" t="s">
        <v>2356</v>
      </c>
      <c r="D10" s="350" t="s">
        <v>2357</v>
      </c>
      <c r="E10" s="351" t="s">
        <v>2358</v>
      </c>
      <c r="F10" s="352" t="s">
        <v>2359</v>
      </c>
      <c r="G10" s="352" t="s">
        <v>2360</v>
      </c>
      <c r="H10" s="352" t="s">
        <v>2361</v>
      </c>
      <c r="I10" s="353" t="s">
        <v>2362</v>
      </c>
      <c r="J10" s="350" t="s">
        <v>2363</v>
      </c>
      <c r="K10" s="352" t="s">
        <v>2364</v>
      </c>
      <c r="L10" s="352" t="s">
        <v>2365</v>
      </c>
      <c r="M10" s="352" t="s">
        <v>2366</v>
      </c>
      <c r="N10" s="353" t="s">
        <v>2367</v>
      </c>
      <c r="O10" s="350" t="s">
        <v>2368</v>
      </c>
      <c r="P10" s="351" t="s">
        <v>2369</v>
      </c>
      <c r="Q10" s="353" t="s">
        <v>2370</v>
      </c>
    </row>
    <row r="11" spans="1:22" ht="15" customHeight="1" x14ac:dyDescent="0.3">
      <c r="A11" s="339"/>
      <c r="B11" s="225" t="s">
        <v>2526</v>
      </c>
      <c r="C11" s="356" t="s">
        <v>2357</v>
      </c>
      <c r="D11" s="357"/>
      <c r="E11" s="358"/>
      <c r="F11" s="359"/>
      <c r="G11" s="359"/>
      <c r="H11" s="359"/>
      <c r="I11" s="392"/>
      <c r="J11" s="377"/>
      <c r="K11" s="359"/>
      <c r="L11" s="359"/>
      <c r="M11" s="359"/>
      <c r="N11" s="360"/>
      <c r="O11" s="357"/>
      <c r="P11" s="358"/>
      <c r="Q11" s="360"/>
    </row>
    <row r="12" spans="1:22" ht="15" customHeight="1" x14ac:dyDescent="0.3">
      <c r="A12" s="339"/>
      <c r="B12" s="412" t="s">
        <v>2527</v>
      </c>
      <c r="C12" s="356" t="s">
        <v>2358</v>
      </c>
      <c r="D12" s="357"/>
      <c r="E12" s="358"/>
      <c r="F12" s="359"/>
      <c r="G12" s="359"/>
      <c r="H12" s="359"/>
      <c r="I12" s="392"/>
      <c r="J12" s="377"/>
      <c r="K12" s="359"/>
      <c r="L12" s="359"/>
      <c r="M12" s="359"/>
      <c r="N12" s="360"/>
      <c r="O12" s="357"/>
      <c r="P12" s="358"/>
      <c r="Q12" s="360"/>
    </row>
    <row r="13" spans="1:22" ht="15" customHeight="1" x14ac:dyDescent="0.3">
      <c r="A13" s="339"/>
      <c r="B13" s="417" t="s">
        <v>2528</v>
      </c>
      <c r="C13" s="356" t="s">
        <v>2359</v>
      </c>
      <c r="D13" s="357"/>
      <c r="E13" s="358"/>
      <c r="F13" s="359"/>
      <c r="G13" s="359"/>
      <c r="H13" s="359"/>
      <c r="I13" s="392"/>
      <c r="J13" s="377"/>
      <c r="K13" s="359"/>
      <c r="L13" s="359"/>
      <c r="M13" s="359"/>
      <c r="N13" s="360"/>
      <c r="O13" s="357"/>
      <c r="P13" s="358"/>
      <c r="Q13" s="360"/>
    </row>
    <row r="14" spans="1:22" ht="15" customHeight="1" x14ac:dyDescent="0.3">
      <c r="A14" s="339"/>
      <c r="B14" s="412" t="s">
        <v>2529</v>
      </c>
      <c r="C14" s="356" t="s">
        <v>2360</v>
      </c>
      <c r="D14" s="357"/>
      <c r="E14" s="358"/>
      <c r="F14" s="359"/>
      <c r="G14" s="359"/>
      <c r="H14" s="359"/>
      <c r="I14" s="392"/>
      <c r="J14" s="377"/>
      <c r="K14" s="359"/>
      <c r="L14" s="359"/>
      <c r="M14" s="359"/>
      <c r="N14" s="360"/>
      <c r="O14" s="357"/>
      <c r="P14" s="358"/>
      <c r="Q14" s="360"/>
    </row>
    <row r="15" spans="1:22" ht="15" customHeight="1" x14ac:dyDescent="0.3">
      <c r="A15" s="339"/>
      <c r="B15" s="412" t="s">
        <v>2530</v>
      </c>
      <c r="C15" s="356" t="s">
        <v>2361</v>
      </c>
      <c r="D15" s="357"/>
      <c r="E15" s="358"/>
      <c r="F15" s="359"/>
      <c r="G15" s="359"/>
      <c r="H15" s="359"/>
      <c r="I15" s="392"/>
      <c r="J15" s="377"/>
      <c r="K15" s="359"/>
      <c r="L15" s="359"/>
      <c r="M15" s="359"/>
      <c r="N15" s="360"/>
      <c r="O15" s="357"/>
      <c r="P15" s="358"/>
      <c r="Q15" s="360"/>
    </row>
    <row r="16" spans="1:22" ht="15" customHeight="1" x14ac:dyDescent="0.3">
      <c r="A16" s="339"/>
      <c r="B16" s="417" t="s">
        <v>2531</v>
      </c>
      <c r="C16" s="356" t="s">
        <v>2362</v>
      </c>
      <c r="D16" s="357"/>
      <c r="E16" s="358"/>
      <c r="F16" s="359"/>
      <c r="G16" s="359"/>
      <c r="H16" s="359"/>
      <c r="I16" s="392"/>
      <c r="J16" s="377"/>
      <c r="K16" s="359"/>
      <c r="L16" s="359"/>
      <c r="M16" s="359"/>
      <c r="N16" s="360"/>
      <c r="O16" s="357"/>
      <c r="P16" s="358"/>
      <c r="Q16" s="360"/>
    </row>
    <row r="17" spans="1:17" ht="15" customHeight="1" x14ac:dyDescent="0.3">
      <c r="A17" s="339"/>
      <c r="B17" s="412" t="s">
        <v>2532</v>
      </c>
      <c r="C17" s="356" t="s">
        <v>2363</v>
      </c>
      <c r="D17" s="357"/>
      <c r="E17" s="358"/>
      <c r="F17" s="359"/>
      <c r="G17" s="359"/>
      <c r="H17" s="359"/>
      <c r="I17" s="392"/>
      <c r="J17" s="377"/>
      <c r="K17" s="359"/>
      <c r="L17" s="359"/>
      <c r="M17" s="359"/>
      <c r="N17" s="360"/>
      <c r="O17" s="357"/>
      <c r="P17" s="358"/>
      <c r="Q17" s="360"/>
    </row>
    <row r="18" spans="1:17" ht="15" customHeight="1" x14ac:dyDescent="0.3">
      <c r="A18" s="339"/>
      <c r="B18" s="412" t="s">
        <v>2533</v>
      </c>
      <c r="C18" s="356" t="s">
        <v>2364</v>
      </c>
      <c r="D18" s="357"/>
      <c r="E18" s="358"/>
      <c r="F18" s="359"/>
      <c r="G18" s="359"/>
      <c r="H18" s="359"/>
      <c r="I18" s="392"/>
      <c r="J18" s="377"/>
      <c r="K18" s="359"/>
      <c r="L18" s="359"/>
      <c r="M18" s="359"/>
      <c r="N18" s="360"/>
      <c r="O18" s="357"/>
      <c r="P18" s="358"/>
      <c r="Q18" s="360"/>
    </row>
    <row r="19" spans="1:17" ht="15" customHeight="1" x14ac:dyDescent="0.3">
      <c r="A19" s="339"/>
      <c r="B19" s="412" t="s">
        <v>2534</v>
      </c>
      <c r="C19" s="356" t="s">
        <v>2365</v>
      </c>
      <c r="D19" s="357"/>
      <c r="E19" s="358"/>
      <c r="F19" s="359"/>
      <c r="G19" s="359"/>
      <c r="H19" s="359"/>
      <c r="I19" s="392"/>
      <c r="J19" s="377"/>
      <c r="K19" s="359"/>
      <c r="L19" s="359"/>
      <c r="M19" s="359"/>
      <c r="N19" s="360"/>
      <c r="O19" s="357"/>
      <c r="P19" s="358"/>
      <c r="Q19" s="360"/>
    </row>
    <row r="20" spans="1:17" ht="15" customHeight="1" x14ac:dyDescent="0.3">
      <c r="A20" s="339"/>
      <c r="B20" s="412" t="s">
        <v>2535</v>
      </c>
      <c r="C20" s="356" t="s">
        <v>2366</v>
      </c>
      <c r="D20" s="357"/>
      <c r="E20" s="358"/>
      <c r="F20" s="359"/>
      <c r="G20" s="359"/>
      <c r="H20" s="359"/>
      <c r="I20" s="392"/>
      <c r="J20" s="377"/>
      <c r="K20" s="359"/>
      <c r="L20" s="359"/>
      <c r="M20" s="359"/>
      <c r="N20" s="360"/>
      <c r="O20" s="357"/>
      <c r="P20" s="358"/>
      <c r="Q20" s="360"/>
    </row>
    <row r="21" spans="1:17" ht="15" customHeight="1" x14ac:dyDescent="0.3">
      <c r="A21" s="339"/>
      <c r="B21" s="412" t="s">
        <v>2536</v>
      </c>
      <c r="C21" s="356" t="s">
        <v>2367</v>
      </c>
      <c r="D21" s="357"/>
      <c r="E21" s="358"/>
      <c r="F21" s="359"/>
      <c r="G21" s="359"/>
      <c r="H21" s="359"/>
      <c r="I21" s="392"/>
      <c r="J21" s="377"/>
      <c r="K21" s="359"/>
      <c r="L21" s="359"/>
      <c r="M21" s="359"/>
      <c r="N21" s="360"/>
      <c r="O21" s="357"/>
      <c r="P21" s="358"/>
      <c r="Q21" s="360"/>
    </row>
    <row r="22" spans="1:17" ht="15" customHeight="1" x14ac:dyDescent="0.3">
      <c r="A22" s="339"/>
      <c r="B22" s="92" t="s">
        <v>2537</v>
      </c>
      <c r="C22" s="368" t="s">
        <v>2368</v>
      </c>
      <c r="D22" s="357"/>
      <c r="E22" s="358"/>
      <c r="F22" s="369"/>
      <c r="G22" s="369"/>
      <c r="H22" s="369"/>
      <c r="I22" s="393"/>
      <c r="J22" s="377"/>
      <c r="K22" s="369"/>
      <c r="L22" s="369"/>
      <c r="M22" s="369"/>
      <c r="N22" s="370"/>
      <c r="O22" s="357"/>
      <c r="P22" s="358"/>
      <c r="Q22" s="370"/>
    </row>
  </sheetData>
  <mergeCells count="13">
    <mergeCell ref="O8:Q8"/>
    <mergeCell ref="E8:I8"/>
    <mergeCell ref="J8:J9"/>
    <mergeCell ref="K8:K9"/>
    <mergeCell ref="L8:L9"/>
    <mergeCell ref="M8:M9"/>
    <mergeCell ref="N8:N9"/>
    <mergeCell ref="E7:Q7"/>
    <mergeCell ref="B2:Q2"/>
    <mergeCell ref="D4:F4"/>
    <mergeCell ref="G4:K4"/>
    <mergeCell ref="B5:D5"/>
    <mergeCell ref="D6:Q6"/>
  </mergeCells>
  <pageMargins left="0.7" right="0.7" top="0.75" bottom="0.75" header="0.3" footer="0.3"/>
  <drawing r:id="rId1"/>
  <legacyDrawing r:id="rId2"/>
  <controls>
    <mc:AlternateContent xmlns:mc="http://schemas.openxmlformats.org/markup-compatibility/2006">
      <mc:Choice Requires="x14">
        <control shapeId="146433" r:id="rId3" name="aguWaterMark">
          <controlPr defaultSize="0" disabled="1" autoLine="0" r:id="rId4">
            <anchor moveWithCells="1">
              <from>
                <xdr:col>1</xdr:col>
                <xdr:colOff>0</xdr:colOff>
                <xdr:row>5</xdr:row>
                <xdr:rowOff>0</xdr:rowOff>
              </from>
              <to>
                <xdr:col>4</xdr:col>
                <xdr:colOff>784860</xdr:colOff>
                <xdr:row>6</xdr:row>
                <xdr:rowOff>38100</xdr:rowOff>
              </to>
            </anchor>
          </controlPr>
        </control>
      </mc:Choice>
      <mc:Fallback>
        <control shapeId="146433" r:id="rId3" name="aguWaterMark"/>
      </mc:Fallback>
    </mc:AlternateContent>
  </control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E350-E6B5-43A6-8AA1-0ED2B6D5AFC7}">
  <sheetPr codeName="Sheet810"/>
  <dimension ref="A1:V11"/>
  <sheetViews>
    <sheetView showGridLines="0" showRowColHeaders="0" workbookViewId="0">
      <pane ySplit="10" topLeftCell="A11" activePane="bottomLeft" state="frozenSplit"/>
      <selection activeCell="E7" sqref="E7"/>
      <selection pane="bottomLeft" activeCell="C11" sqref="C11"/>
    </sheetView>
  </sheetViews>
  <sheetFormatPr defaultColWidth="9.109375" defaultRowHeight="15" customHeight="1" x14ac:dyDescent="0.3"/>
  <cols>
    <col min="1" max="1" width="0.88671875" style="341" customWidth="1"/>
    <col min="2" max="2" width="25.6640625" style="340" customWidth="1"/>
    <col min="3" max="3" width="116.6640625" style="341" customWidth="1"/>
    <col min="4" max="17" width="19.6640625" style="341" customWidth="1"/>
    <col min="18" max="21" width="9.109375" style="341"/>
    <col min="22" max="22" width="9.109375" style="341" customWidth="1"/>
    <col min="23" max="16384" width="9.109375" style="341"/>
  </cols>
  <sheetData>
    <row r="1" spans="1:22" ht="4.5" customHeight="1" x14ac:dyDescent="0.3">
      <c r="A1" s="339"/>
      <c r="C1" s="339"/>
      <c r="D1" s="339"/>
      <c r="E1" s="339"/>
      <c r="F1" s="339"/>
      <c r="G1" s="339"/>
      <c r="H1" s="339"/>
      <c r="I1" s="339"/>
      <c r="J1" s="339"/>
      <c r="K1" s="339"/>
      <c r="L1" s="339"/>
      <c r="M1" s="339"/>
      <c r="N1" s="339"/>
      <c r="O1" s="339"/>
      <c r="P1" s="339"/>
      <c r="Q1" s="339"/>
    </row>
    <row r="2" spans="1:22" ht="27" customHeight="1" x14ac:dyDescent="0.3">
      <c r="A2" s="339"/>
      <c r="B2" s="544" t="s">
        <v>5154</v>
      </c>
      <c r="C2" s="544"/>
      <c r="D2" s="544"/>
      <c r="E2" s="544"/>
      <c r="F2" s="544"/>
      <c r="G2" s="544"/>
      <c r="H2" s="544"/>
      <c r="I2" s="544"/>
      <c r="J2" s="544"/>
      <c r="K2" s="544"/>
      <c r="L2" s="544"/>
      <c r="M2" s="544"/>
      <c r="N2" s="544"/>
      <c r="O2" s="544"/>
      <c r="P2" s="544"/>
      <c r="Q2" s="544"/>
      <c r="V2" s="342"/>
    </row>
    <row r="3" spans="1:22" ht="15" customHeight="1" x14ac:dyDescent="0.3">
      <c r="A3" s="339"/>
      <c r="C3" s="339"/>
      <c r="D3" s="339"/>
      <c r="E3" s="339"/>
      <c r="F3" s="339"/>
      <c r="G3" s="339"/>
      <c r="H3" s="339"/>
      <c r="I3" s="339"/>
      <c r="J3" s="339"/>
      <c r="K3" s="339"/>
      <c r="L3" s="339"/>
      <c r="M3" s="339"/>
      <c r="N3" s="339"/>
      <c r="O3" s="339"/>
      <c r="P3" s="339"/>
      <c r="Q3" s="339"/>
    </row>
    <row r="4" spans="1:22" ht="15" customHeight="1" x14ac:dyDescent="0.3">
      <c r="A4" s="339"/>
      <c r="B4" s="389">
        <v>10</v>
      </c>
      <c r="C4" s="723" t="s">
        <v>2509</v>
      </c>
      <c r="D4" s="723"/>
      <c r="E4" s="667"/>
      <c r="F4" s="724"/>
      <c r="G4" s="724"/>
      <c r="H4" s="724"/>
      <c r="I4" s="724"/>
      <c r="J4" s="724"/>
      <c r="K4" s="339"/>
      <c r="L4" s="339"/>
      <c r="M4" s="339"/>
      <c r="N4" s="339"/>
      <c r="O4" s="339"/>
      <c r="P4" s="339"/>
      <c r="Q4" s="339"/>
    </row>
    <row r="5" spans="1:22" ht="15" customHeight="1" x14ac:dyDescent="0.3">
      <c r="A5" s="339"/>
      <c r="B5" s="725" t="s">
        <v>5203</v>
      </c>
      <c r="C5" s="715"/>
      <c r="D5" s="715"/>
      <c r="E5" s="339"/>
      <c r="F5" s="339"/>
      <c r="G5" s="339"/>
      <c r="H5" s="339"/>
      <c r="I5" s="339"/>
      <c r="J5" s="339"/>
      <c r="K5" s="339"/>
      <c r="L5" s="339"/>
      <c r="M5" s="339"/>
      <c r="N5" s="339"/>
      <c r="O5" s="339"/>
      <c r="P5" s="339"/>
      <c r="Q5" s="339"/>
    </row>
    <row r="6" spans="1:22" ht="15" customHeight="1" x14ac:dyDescent="0.3">
      <c r="A6" s="339"/>
      <c r="B6" s="383"/>
      <c r="C6" s="714" t="s">
        <v>2538</v>
      </c>
      <c r="D6" s="695" t="s">
        <v>2510</v>
      </c>
      <c r="E6" s="696"/>
      <c r="F6" s="696"/>
      <c r="G6" s="696"/>
      <c r="H6" s="696"/>
      <c r="I6" s="696"/>
      <c r="J6" s="696"/>
      <c r="K6" s="696"/>
      <c r="L6" s="696"/>
      <c r="M6" s="696"/>
      <c r="N6" s="696"/>
      <c r="O6" s="696"/>
      <c r="P6" s="696"/>
      <c r="Q6" s="703"/>
    </row>
    <row r="7" spans="1:22" ht="15" customHeight="1" x14ac:dyDescent="0.3">
      <c r="A7" s="339"/>
      <c r="B7" s="394"/>
      <c r="C7" s="726"/>
      <c r="D7" s="347"/>
      <c r="E7" s="718" t="s">
        <v>2539</v>
      </c>
      <c r="F7" s="696"/>
      <c r="G7" s="696"/>
      <c r="H7" s="696"/>
      <c r="I7" s="696"/>
      <c r="J7" s="696"/>
      <c r="K7" s="696"/>
      <c r="L7" s="696"/>
      <c r="M7" s="696"/>
      <c r="N7" s="696"/>
      <c r="O7" s="696"/>
      <c r="P7" s="696"/>
      <c r="Q7" s="703"/>
    </row>
    <row r="8" spans="1:22" ht="30" customHeight="1" x14ac:dyDescent="0.3">
      <c r="A8" s="339"/>
      <c r="B8" s="394"/>
      <c r="C8" s="726"/>
      <c r="D8" s="347"/>
      <c r="E8" s="718" t="s">
        <v>2512</v>
      </c>
      <c r="F8" s="696"/>
      <c r="G8" s="696"/>
      <c r="H8" s="696"/>
      <c r="I8" s="696"/>
      <c r="J8" s="718" t="s">
        <v>2540</v>
      </c>
      <c r="K8" s="720" t="s">
        <v>2514</v>
      </c>
      <c r="L8" s="720" t="s">
        <v>2515</v>
      </c>
      <c r="M8" s="720" t="s">
        <v>2516</v>
      </c>
      <c r="N8" s="720" t="s">
        <v>2517</v>
      </c>
      <c r="O8" s="718" t="s">
        <v>2518</v>
      </c>
      <c r="P8" s="696"/>
      <c r="Q8" s="703"/>
    </row>
    <row r="9" spans="1:22" ht="30" customHeight="1" x14ac:dyDescent="0.3">
      <c r="A9" s="339"/>
      <c r="B9" s="394"/>
      <c r="C9" s="727"/>
      <c r="D9" s="349"/>
      <c r="E9" s="420" t="s">
        <v>2519</v>
      </c>
      <c r="F9" s="416" t="s">
        <v>2520</v>
      </c>
      <c r="G9" s="416" t="s">
        <v>2521</v>
      </c>
      <c r="H9" s="372" t="s">
        <v>2522</v>
      </c>
      <c r="I9" s="416" t="s">
        <v>2523</v>
      </c>
      <c r="J9" s="719"/>
      <c r="K9" s="721"/>
      <c r="L9" s="721"/>
      <c r="M9" s="721"/>
      <c r="N9" s="721"/>
      <c r="O9" s="390"/>
      <c r="P9" s="422" t="s">
        <v>2524</v>
      </c>
      <c r="Q9" s="391" t="s">
        <v>2525</v>
      </c>
    </row>
    <row r="10" spans="1:22" ht="15" customHeight="1" x14ac:dyDescent="0.3">
      <c r="A10" s="339"/>
      <c r="B10" s="188" t="s">
        <v>2356</v>
      </c>
      <c r="C10" s="395" t="s">
        <v>2541</v>
      </c>
      <c r="D10" s="350" t="s">
        <v>2357</v>
      </c>
      <c r="E10" s="351" t="s">
        <v>2358</v>
      </c>
      <c r="F10" s="352" t="s">
        <v>2359</v>
      </c>
      <c r="G10" s="352" t="s">
        <v>2360</v>
      </c>
      <c r="H10" s="352" t="s">
        <v>2361</v>
      </c>
      <c r="I10" s="353" t="s">
        <v>2362</v>
      </c>
      <c r="J10" s="350" t="s">
        <v>2363</v>
      </c>
      <c r="K10" s="352" t="s">
        <v>2364</v>
      </c>
      <c r="L10" s="352" t="s">
        <v>2365</v>
      </c>
      <c r="M10" s="352" t="s">
        <v>2366</v>
      </c>
      <c r="N10" s="353" t="s">
        <v>2367</v>
      </c>
      <c r="O10" s="350" t="s">
        <v>2368</v>
      </c>
      <c r="P10" s="351" t="s">
        <v>2369</v>
      </c>
      <c r="Q10" s="353" t="s">
        <v>2370</v>
      </c>
    </row>
    <row r="11" spans="1:22" ht="15" customHeight="1" x14ac:dyDescent="0.3">
      <c r="A11" s="339"/>
      <c r="B11" s="368" t="s">
        <v>526</v>
      </c>
      <c r="C11" s="386"/>
      <c r="D11" s="364"/>
      <c r="E11" s="358"/>
      <c r="F11" s="369"/>
      <c r="G11" s="369"/>
      <c r="H11" s="369"/>
      <c r="I11" s="393"/>
      <c r="J11" s="377"/>
      <c r="K11" s="369"/>
      <c r="L11" s="369"/>
      <c r="M11" s="369"/>
      <c r="N11" s="370"/>
      <c r="O11" s="357"/>
      <c r="P11" s="358"/>
      <c r="Q11" s="370"/>
    </row>
  </sheetData>
  <mergeCells count="14">
    <mergeCell ref="L8:L9"/>
    <mergeCell ref="M8:M9"/>
    <mergeCell ref="N8:N9"/>
    <mergeCell ref="O8:Q8"/>
    <mergeCell ref="B2:Q2"/>
    <mergeCell ref="C4:E4"/>
    <mergeCell ref="F4:J4"/>
    <mergeCell ref="B5:D5"/>
    <mergeCell ref="C6:C9"/>
    <mergeCell ref="D6:Q6"/>
    <mergeCell ref="E7:Q7"/>
    <mergeCell ref="E8:I8"/>
    <mergeCell ref="J8:J9"/>
    <mergeCell ref="K8:K9"/>
  </mergeCells>
  <dataValidations count="1">
    <dataValidation type="list" allowBlank="1" showInputMessage="1" showErrorMessage="1" sqref="C11" xr:uid="{7AEC5FEC-B1D2-4703-AC12-C73675D1B7CE}">
      <formula1>af0c655a0746b450cafc5d0ecf6c61a7e</formula1>
    </dataValidation>
  </dataValidations>
  <pageMargins left="0.7" right="0.7" top="0.75" bottom="0.75" header="0.3" footer="0.3"/>
  <drawing r:id="rId1"/>
  <legacyDrawing r:id="rId2"/>
  <controls>
    <mc:AlternateContent xmlns:mc="http://schemas.openxmlformats.org/markup-compatibility/2006">
      <mc:Choice Requires="x14">
        <control shapeId="147457" r:id="rId3" name="aguWaterMark">
          <controlPr defaultSize="0" disabled="1" autoLine="0" r:id="rId4">
            <anchor moveWithCells="1">
              <from>
                <xdr:col>1</xdr:col>
                <xdr:colOff>0</xdr:colOff>
                <xdr:row>5</xdr:row>
                <xdr:rowOff>0</xdr:rowOff>
              </from>
              <to>
                <xdr:col>2</xdr:col>
                <xdr:colOff>4594860</xdr:colOff>
                <xdr:row>6</xdr:row>
                <xdr:rowOff>38100</xdr:rowOff>
              </to>
            </anchor>
          </controlPr>
        </control>
      </mc:Choice>
      <mc:Fallback>
        <control shapeId="147457" r:id="rId3" name="aguWaterMark"/>
      </mc:Fallback>
    </mc:AlternateContent>
  </control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834D-7BCF-4CEB-8760-01E4D34B39CF}">
  <sheetPr codeName="Sheet191"/>
  <dimension ref="A1:O18"/>
  <sheetViews>
    <sheetView showGridLines="0" showRowColHeaders="0" workbookViewId="0">
      <pane xSplit="5" ySplit="7" topLeftCell="F8" activePane="bottomRight" state="frozen"/>
      <selection activeCell="D6" sqref="D6"/>
      <selection pane="topRight" activeCell="D6" sqref="D6"/>
      <selection pane="bottomLeft" activeCell="D6" sqref="D6"/>
      <selection pane="bottomRight" activeCell="F8" sqref="F8"/>
    </sheetView>
  </sheetViews>
  <sheetFormatPr defaultColWidth="9.109375" defaultRowHeight="15" customHeight="1" x14ac:dyDescent="0.3"/>
  <cols>
    <col min="1" max="1" width="0.88671875" style="341" customWidth="1"/>
    <col min="2" max="2" width="7.6640625" style="341" customWidth="1"/>
    <col min="3" max="3" width="83.6640625" style="341" customWidth="1"/>
    <col min="4" max="4" width="53.6640625" style="341" bestFit="1" customWidth="1"/>
    <col min="5" max="5" width="6.6640625" style="340" customWidth="1"/>
    <col min="6" max="10" width="19.6640625" style="341" customWidth="1"/>
    <col min="11" max="14" width="9.109375" style="341"/>
    <col min="15" max="15" width="9.109375" style="341" customWidth="1"/>
    <col min="16" max="16384" width="9.109375" style="341"/>
  </cols>
  <sheetData>
    <row r="1" spans="1:15" ht="4.5" customHeight="1" x14ac:dyDescent="0.3">
      <c r="A1" s="339"/>
      <c r="B1" s="339"/>
      <c r="C1" s="339"/>
      <c r="D1" s="339"/>
      <c r="F1" s="339"/>
      <c r="G1" s="339"/>
      <c r="H1" s="339"/>
      <c r="I1" s="339"/>
      <c r="J1" s="339"/>
    </row>
    <row r="2" spans="1:15" ht="27" customHeight="1" x14ac:dyDescent="0.3">
      <c r="A2" s="339"/>
      <c r="B2" s="544" t="s">
        <v>5208</v>
      </c>
      <c r="C2" s="544"/>
      <c r="D2" s="544"/>
      <c r="E2" s="544"/>
      <c r="F2" s="544"/>
      <c r="G2" s="544"/>
      <c r="H2" s="544"/>
      <c r="I2" s="544"/>
      <c r="J2" s="544"/>
      <c r="O2" s="342"/>
    </row>
    <row r="3" spans="1:15" ht="15" customHeight="1" x14ac:dyDescent="0.3">
      <c r="A3" s="339"/>
      <c r="B3" s="339"/>
      <c r="C3" s="339"/>
      <c r="D3" s="339"/>
      <c r="F3" s="339"/>
      <c r="G3" s="339"/>
      <c r="H3" s="339"/>
      <c r="I3" s="339"/>
      <c r="J3" s="339"/>
    </row>
    <row r="4" spans="1:15" ht="30" customHeight="1" x14ac:dyDescent="0.3">
      <c r="A4" s="339"/>
      <c r="B4" s="339"/>
      <c r="C4" s="339"/>
      <c r="D4" s="339"/>
      <c r="E4" s="389">
        <v>10</v>
      </c>
      <c r="F4" s="723" t="s">
        <v>5163</v>
      </c>
      <c r="G4" s="667"/>
      <c r="H4" s="724"/>
      <c r="I4" s="724"/>
      <c r="J4" s="724"/>
    </row>
    <row r="5" spans="1:15" ht="15" customHeight="1" x14ac:dyDescent="0.3">
      <c r="A5" s="339"/>
      <c r="B5" s="545" t="s">
        <v>5204</v>
      </c>
      <c r="C5" s="545"/>
      <c r="D5" s="545"/>
      <c r="F5" s="339"/>
      <c r="G5" s="339"/>
      <c r="H5" s="339"/>
      <c r="I5" s="339"/>
      <c r="J5" s="339"/>
    </row>
    <row r="6" spans="1:15" ht="15" customHeight="1" x14ac:dyDescent="0.3">
      <c r="A6" s="339"/>
      <c r="B6" s="343"/>
      <c r="C6" s="344"/>
      <c r="D6" s="344"/>
      <c r="E6" s="345"/>
      <c r="F6" s="403" t="s">
        <v>5164</v>
      </c>
      <c r="G6" s="404" t="s">
        <v>441</v>
      </c>
      <c r="H6" s="339"/>
      <c r="I6" s="339"/>
      <c r="J6" s="339"/>
    </row>
    <row r="7" spans="1:15" ht="15" customHeight="1" x14ac:dyDescent="0.3">
      <c r="A7" s="339"/>
      <c r="B7" s="349"/>
      <c r="C7" s="347"/>
      <c r="D7" s="347"/>
      <c r="E7" s="188" t="s">
        <v>2356</v>
      </c>
      <c r="F7" s="350" t="s">
        <v>2357</v>
      </c>
      <c r="G7" s="385" t="s">
        <v>2358</v>
      </c>
      <c r="H7" s="339"/>
      <c r="I7" s="339"/>
      <c r="J7" s="339"/>
    </row>
    <row r="8" spans="1:15" ht="15" customHeight="1" x14ac:dyDescent="0.3">
      <c r="A8" s="339"/>
      <c r="B8" s="705" t="s">
        <v>5165</v>
      </c>
      <c r="C8" s="706"/>
      <c r="D8" s="535"/>
      <c r="E8" s="356" t="s">
        <v>5159</v>
      </c>
      <c r="F8" s="366"/>
      <c r="G8" s="367"/>
    </row>
    <row r="9" spans="1:15" ht="15" customHeight="1" x14ac:dyDescent="0.3">
      <c r="A9" s="339"/>
      <c r="B9" s="730"/>
      <c r="C9" s="731" t="s">
        <v>5166</v>
      </c>
      <c r="D9" s="535"/>
      <c r="E9" s="356" t="s">
        <v>2357</v>
      </c>
      <c r="F9" s="386"/>
      <c r="G9" s="387"/>
    </row>
    <row r="10" spans="1:15" ht="15" customHeight="1" x14ac:dyDescent="0.3">
      <c r="A10" s="339"/>
      <c r="B10" s="539"/>
      <c r="C10" s="731" t="s">
        <v>5167</v>
      </c>
      <c r="D10" s="539"/>
      <c r="E10" s="356" t="s">
        <v>2358</v>
      </c>
      <c r="F10" s="357"/>
      <c r="G10" s="364"/>
    </row>
    <row r="11" spans="1:15" ht="15" customHeight="1" x14ac:dyDescent="0.3">
      <c r="A11" s="339"/>
      <c r="B11" s="539"/>
      <c r="C11" s="402"/>
      <c r="D11" s="365" t="s">
        <v>5168</v>
      </c>
      <c r="E11" s="356" t="s">
        <v>2359</v>
      </c>
      <c r="F11" s="357"/>
      <c r="G11" s="364"/>
    </row>
    <row r="12" spans="1:15" ht="15" customHeight="1" x14ac:dyDescent="0.3">
      <c r="A12" s="339"/>
      <c r="B12" s="539"/>
      <c r="C12" s="731" t="s">
        <v>5169</v>
      </c>
      <c r="D12" s="535"/>
      <c r="E12" s="356" t="s">
        <v>2360</v>
      </c>
      <c r="F12" s="357"/>
      <c r="G12" s="364"/>
    </row>
    <row r="13" spans="1:15" ht="15" customHeight="1" x14ac:dyDescent="0.3">
      <c r="A13" s="339"/>
      <c r="B13" s="539"/>
      <c r="C13" s="731" t="s">
        <v>5170</v>
      </c>
      <c r="D13" s="539"/>
      <c r="E13" s="356" t="s">
        <v>2361</v>
      </c>
      <c r="F13" s="357"/>
      <c r="G13" s="364"/>
    </row>
    <row r="14" spans="1:15" ht="15" customHeight="1" x14ac:dyDescent="0.3">
      <c r="A14" s="339"/>
      <c r="B14" s="539"/>
      <c r="C14" s="728"/>
      <c r="D14" s="365" t="s">
        <v>5171</v>
      </c>
      <c r="E14" s="356" t="s">
        <v>2362</v>
      </c>
      <c r="F14" s="357"/>
      <c r="G14" s="364"/>
    </row>
    <row r="15" spans="1:15" ht="15" customHeight="1" x14ac:dyDescent="0.3">
      <c r="A15" s="339"/>
      <c r="B15" s="539"/>
      <c r="C15" s="729"/>
      <c r="D15" s="184" t="s">
        <v>5172</v>
      </c>
      <c r="E15" s="356" t="s">
        <v>2363</v>
      </c>
      <c r="F15" s="357"/>
      <c r="G15" s="364"/>
    </row>
    <row r="16" spans="1:15" ht="15" customHeight="1" x14ac:dyDescent="0.3">
      <c r="A16" s="339"/>
      <c r="B16" s="539"/>
      <c r="C16" s="729"/>
      <c r="D16" s="184" t="s">
        <v>5173</v>
      </c>
      <c r="E16" s="356" t="s">
        <v>2364</v>
      </c>
      <c r="F16" s="357"/>
      <c r="G16" s="364"/>
    </row>
    <row r="17" spans="1:7" ht="15" customHeight="1" x14ac:dyDescent="0.3">
      <c r="A17" s="339"/>
      <c r="B17" s="539"/>
      <c r="C17" s="729"/>
      <c r="D17" s="184" t="s">
        <v>5174</v>
      </c>
      <c r="E17" s="356" t="s">
        <v>2365</v>
      </c>
      <c r="F17" s="357"/>
      <c r="G17" s="364"/>
    </row>
    <row r="18" spans="1:7" ht="15" customHeight="1" x14ac:dyDescent="0.3">
      <c r="A18" s="339"/>
      <c r="B18" s="539"/>
      <c r="C18" s="729"/>
      <c r="D18" s="413" t="s">
        <v>5175</v>
      </c>
      <c r="E18" s="368" t="s">
        <v>2366</v>
      </c>
      <c r="F18" s="357"/>
      <c r="G18" s="364"/>
    </row>
  </sheetData>
  <mergeCells count="11">
    <mergeCell ref="C14:C18"/>
    <mergeCell ref="B2:J2"/>
    <mergeCell ref="F4:G4"/>
    <mergeCell ref="H4:J4"/>
    <mergeCell ref="B5:D5"/>
    <mergeCell ref="B8:D8"/>
    <mergeCell ref="B9:B18"/>
    <mergeCell ref="C9:D9"/>
    <mergeCell ref="C10:D10"/>
    <mergeCell ref="C12:D12"/>
    <mergeCell ref="C13:D13"/>
  </mergeCells>
  <pageMargins left="0.7" right="0.7" top="0.75" bottom="0.75" header="0.3" footer="0.3"/>
  <drawing r:id="rId1"/>
  <legacyDrawing r:id="rId2"/>
  <controls>
    <mc:AlternateContent xmlns:mc="http://schemas.openxmlformats.org/markup-compatibility/2006">
      <mc:Choice Requires="x14">
        <control shapeId="160769" r:id="rId3" name="aguWaterMark">
          <controlPr defaultSize="0" disabled="1" autoLine="0" r:id="rId4">
            <anchor moveWithCells="1">
              <from>
                <xdr:col>1</xdr:col>
                <xdr:colOff>0</xdr:colOff>
                <xdr:row>5</xdr:row>
                <xdr:rowOff>0</xdr:rowOff>
              </from>
              <to>
                <xdr:col>3</xdr:col>
                <xdr:colOff>91440</xdr:colOff>
                <xdr:row>6</xdr:row>
                <xdr:rowOff>38100</xdr:rowOff>
              </to>
            </anchor>
          </controlPr>
        </control>
      </mc:Choice>
      <mc:Fallback>
        <control shapeId="160769" r:id="rId3" name="aguWaterMark"/>
      </mc:Fallback>
    </mc:AlternateContent>
  </control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D264-605A-49B1-9C5B-27C74FD4DEA2}">
  <sheetPr codeName="Sheet211"/>
  <dimension ref="A1:N18"/>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09375" defaultRowHeight="15" customHeight="1" x14ac:dyDescent="0.3"/>
  <cols>
    <col min="1" max="1" width="0.88671875" style="341" customWidth="1"/>
    <col min="2" max="2" width="83.6640625" style="341" customWidth="1"/>
    <col min="3" max="3" width="53.6640625" style="341" bestFit="1" customWidth="1"/>
    <col min="4" max="4" width="6.6640625" style="340" customWidth="1"/>
    <col min="5" max="9" width="19.6640625" style="341" customWidth="1"/>
    <col min="10" max="13" width="9.109375" style="341"/>
    <col min="14" max="14" width="9.109375" style="341" customWidth="1"/>
    <col min="15" max="16384" width="9.109375" style="341"/>
  </cols>
  <sheetData>
    <row r="1" spans="1:14" ht="4.5" customHeight="1" x14ac:dyDescent="0.3">
      <c r="A1" s="339"/>
      <c r="B1" s="339"/>
      <c r="C1" s="339"/>
      <c r="E1" s="339"/>
      <c r="F1" s="339"/>
      <c r="G1" s="339"/>
      <c r="H1" s="339"/>
      <c r="I1" s="339"/>
    </row>
    <row r="2" spans="1:14" ht="27" customHeight="1" x14ac:dyDescent="0.3">
      <c r="A2" s="339"/>
      <c r="B2" s="544" t="s">
        <v>5207</v>
      </c>
      <c r="C2" s="544"/>
      <c r="D2" s="544"/>
      <c r="E2" s="544"/>
      <c r="F2" s="544"/>
      <c r="G2" s="544"/>
      <c r="H2" s="544"/>
      <c r="I2" s="544"/>
      <c r="N2" s="342"/>
    </row>
    <row r="3" spans="1:14" ht="15" customHeight="1" x14ac:dyDescent="0.3">
      <c r="A3" s="339"/>
      <c r="B3" s="339"/>
      <c r="C3" s="339"/>
      <c r="E3" s="339"/>
      <c r="F3" s="339"/>
      <c r="G3" s="339"/>
      <c r="H3" s="339"/>
      <c r="I3" s="339"/>
    </row>
    <row r="4" spans="1:14" ht="30" customHeight="1" x14ac:dyDescent="0.3">
      <c r="A4" s="339"/>
      <c r="B4" s="339"/>
      <c r="C4" s="339"/>
      <c r="D4" s="389">
        <v>10</v>
      </c>
      <c r="E4" s="723" t="s">
        <v>5163</v>
      </c>
      <c r="F4" s="667"/>
      <c r="G4" s="724"/>
      <c r="H4" s="724"/>
      <c r="I4" s="724"/>
    </row>
    <row r="5" spans="1:14" ht="15" customHeight="1" x14ac:dyDescent="0.3">
      <c r="A5" s="339"/>
      <c r="B5" s="545" t="s">
        <v>5204</v>
      </c>
      <c r="C5" s="545"/>
      <c r="D5" s="545"/>
      <c r="E5" s="339"/>
      <c r="F5" s="339"/>
      <c r="G5" s="339"/>
      <c r="H5" s="339"/>
      <c r="I5" s="339"/>
    </row>
    <row r="6" spans="1:14" ht="15" customHeight="1" x14ac:dyDescent="0.3">
      <c r="A6" s="339"/>
      <c r="B6" s="343"/>
      <c r="C6" s="344"/>
      <c r="D6" s="345"/>
      <c r="E6" s="403" t="s">
        <v>5164</v>
      </c>
      <c r="F6" s="404" t="s">
        <v>441</v>
      </c>
      <c r="G6" s="339"/>
      <c r="H6" s="339"/>
      <c r="I6" s="339"/>
    </row>
    <row r="7" spans="1:14" ht="15" customHeight="1" x14ac:dyDescent="0.3">
      <c r="A7" s="339"/>
      <c r="B7" s="349"/>
      <c r="C7" s="347"/>
      <c r="D7" s="188" t="s">
        <v>2356</v>
      </c>
      <c r="E7" s="350" t="s">
        <v>2357</v>
      </c>
      <c r="F7" s="385" t="s">
        <v>2358</v>
      </c>
      <c r="G7" s="339"/>
      <c r="H7" s="339"/>
      <c r="I7" s="339"/>
    </row>
    <row r="8" spans="1:14" ht="15" customHeight="1" x14ac:dyDescent="0.3">
      <c r="A8" s="339"/>
      <c r="B8" s="705" t="s">
        <v>5165</v>
      </c>
      <c r="C8" s="535"/>
      <c r="D8" s="356" t="s">
        <v>5159</v>
      </c>
      <c r="E8" s="366"/>
      <c r="F8" s="367"/>
    </row>
    <row r="9" spans="1:14" ht="15" customHeight="1" x14ac:dyDescent="0.3">
      <c r="A9" s="339"/>
      <c r="B9" s="706" t="s">
        <v>5166</v>
      </c>
      <c r="C9" s="535"/>
      <c r="D9" s="356" t="s">
        <v>2357</v>
      </c>
      <c r="E9" s="386"/>
      <c r="F9" s="387"/>
    </row>
    <row r="10" spans="1:14" ht="15" customHeight="1" x14ac:dyDescent="0.3">
      <c r="A10" s="339"/>
      <c r="B10" s="706" t="s">
        <v>5160</v>
      </c>
      <c r="C10" s="535"/>
      <c r="D10" s="356" t="s">
        <v>2358</v>
      </c>
      <c r="E10" s="366"/>
      <c r="F10" s="367"/>
    </row>
    <row r="11" spans="1:14" ht="15" customHeight="1" x14ac:dyDescent="0.3">
      <c r="A11" s="339"/>
      <c r="B11" s="706" t="s">
        <v>5161</v>
      </c>
      <c r="C11" s="535"/>
      <c r="D11" s="356" t="s">
        <v>2359</v>
      </c>
      <c r="E11" s="366"/>
      <c r="F11" s="367"/>
    </row>
    <row r="12" spans="1:14" ht="15" customHeight="1" x14ac:dyDescent="0.3">
      <c r="A12" s="339"/>
      <c r="B12" s="706" t="s">
        <v>5162</v>
      </c>
      <c r="C12" s="535"/>
      <c r="D12" s="356" t="s">
        <v>2360</v>
      </c>
      <c r="E12" s="366"/>
      <c r="F12" s="367"/>
    </row>
    <row r="13" spans="1:14" ht="15" customHeight="1" x14ac:dyDescent="0.3">
      <c r="A13" s="339"/>
      <c r="B13" s="706" t="s">
        <v>5170</v>
      </c>
      <c r="C13" s="539"/>
      <c r="D13" s="356" t="s">
        <v>2361</v>
      </c>
      <c r="E13" s="357"/>
      <c r="F13" s="364"/>
    </row>
    <row r="14" spans="1:14" ht="15" customHeight="1" x14ac:dyDescent="0.3">
      <c r="A14" s="339"/>
      <c r="B14" s="700"/>
      <c r="C14" s="365" t="s">
        <v>5171</v>
      </c>
      <c r="D14" s="356" t="s">
        <v>2362</v>
      </c>
      <c r="E14" s="357"/>
      <c r="F14" s="364"/>
    </row>
    <row r="15" spans="1:14" ht="15" customHeight="1" x14ac:dyDescent="0.3">
      <c r="A15" s="339"/>
      <c r="B15" s="701"/>
      <c r="C15" s="184" t="s">
        <v>5172</v>
      </c>
      <c r="D15" s="356" t="s">
        <v>2363</v>
      </c>
      <c r="E15" s="357"/>
      <c r="F15" s="364"/>
    </row>
    <row r="16" spans="1:14" ht="15" customHeight="1" x14ac:dyDescent="0.3">
      <c r="A16" s="339"/>
      <c r="B16" s="701"/>
      <c r="C16" s="184" t="s">
        <v>5173</v>
      </c>
      <c r="D16" s="356" t="s">
        <v>2364</v>
      </c>
      <c r="E16" s="357"/>
      <c r="F16" s="364"/>
    </row>
    <row r="17" spans="1:6" ht="15" customHeight="1" x14ac:dyDescent="0.3">
      <c r="A17" s="339"/>
      <c r="B17" s="701"/>
      <c r="C17" s="184" t="s">
        <v>5174</v>
      </c>
      <c r="D17" s="356" t="s">
        <v>2365</v>
      </c>
      <c r="E17" s="357"/>
      <c r="F17" s="364"/>
    </row>
    <row r="18" spans="1:6" ht="15" customHeight="1" x14ac:dyDescent="0.3">
      <c r="A18" s="339"/>
      <c r="B18" s="701"/>
      <c r="C18" s="413" t="s">
        <v>5175</v>
      </c>
      <c r="D18" s="368" t="s">
        <v>2366</v>
      </c>
      <c r="E18" s="357"/>
      <c r="F18" s="364"/>
    </row>
  </sheetData>
  <mergeCells count="11">
    <mergeCell ref="B10:C10"/>
    <mergeCell ref="B11:C11"/>
    <mergeCell ref="B12:C12"/>
    <mergeCell ref="B13:C13"/>
    <mergeCell ref="B14:B18"/>
    <mergeCell ref="B9:C9"/>
    <mergeCell ref="B2:I2"/>
    <mergeCell ref="E4:F4"/>
    <mergeCell ref="G4:I4"/>
    <mergeCell ref="B5:D5"/>
    <mergeCell ref="B8:C8"/>
  </mergeCells>
  <pageMargins left="0.7" right="0.7" top="0.75" bottom="0.75" header="0.3" footer="0.3"/>
  <drawing r:id="rId1"/>
  <legacyDrawing r:id="rId2"/>
  <controls>
    <mc:AlternateContent xmlns:mc="http://schemas.openxmlformats.org/markup-compatibility/2006">
      <mc:Choice Requires="x14">
        <control shapeId="162817" r:id="rId3" name="aguWaterMark">
          <controlPr defaultSize="0" disabled="1" autoLine="0" r:id="rId4">
            <anchor moveWithCells="1">
              <from>
                <xdr:col>1</xdr:col>
                <xdr:colOff>0</xdr:colOff>
                <xdr:row>5</xdr:row>
                <xdr:rowOff>0</xdr:rowOff>
              </from>
              <to>
                <xdr:col>2</xdr:col>
                <xdr:colOff>617220</xdr:colOff>
                <xdr:row>6</xdr:row>
                <xdr:rowOff>38100</xdr:rowOff>
              </to>
            </anchor>
          </controlPr>
        </control>
      </mc:Choice>
      <mc:Fallback>
        <control shapeId="162817" r:id="rId3" name="aguWaterMark"/>
      </mc:Fallback>
    </mc:AlternateContent>
  </control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CCE2-78E9-4017-92C2-06BB92BE248F}">
  <sheetPr codeName="Sheet231"/>
  <dimension ref="A1:N17"/>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09375" defaultRowHeight="15" customHeight="1" x14ac:dyDescent="0.3"/>
  <cols>
    <col min="1" max="1" width="0.88671875" style="341" customWidth="1"/>
    <col min="2" max="2" width="64.6640625" style="341" customWidth="1"/>
    <col min="3" max="3" width="52.88671875" style="341" bestFit="1" customWidth="1"/>
    <col min="4" max="4" width="6.6640625" style="340" customWidth="1"/>
    <col min="5" max="9" width="19.6640625" style="341" customWidth="1"/>
    <col min="10" max="13" width="9.109375" style="341"/>
    <col min="14" max="14" width="9.109375" style="341" customWidth="1"/>
    <col min="15" max="16384" width="9.109375" style="341"/>
  </cols>
  <sheetData>
    <row r="1" spans="1:14" ht="4.5" customHeight="1" x14ac:dyDescent="0.3">
      <c r="A1" s="339"/>
      <c r="B1" s="339"/>
      <c r="C1" s="339"/>
      <c r="E1" s="339"/>
      <c r="F1" s="339"/>
      <c r="G1" s="339"/>
      <c r="H1" s="339"/>
      <c r="I1" s="339"/>
    </row>
    <row r="2" spans="1:14" ht="27" customHeight="1" x14ac:dyDescent="0.3">
      <c r="A2" s="339"/>
      <c r="B2" s="544" t="s">
        <v>5206</v>
      </c>
      <c r="C2" s="544"/>
      <c r="D2" s="544"/>
      <c r="E2" s="544"/>
      <c r="F2" s="544"/>
      <c r="G2" s="544"/>
      <c r="H2" s="544"/>
      <c r="I2" s="544"/>
      <c r="N2" s="342"/>
    </row>
    <row r="3" spans="1:14" ht="15" customHeight="1" x14ac:dyDescent="0.3">
      <c r="A3" s="339"/>
      <c r="B3" s="339"/>
      <c r="C3" s="339"/>
      <c r="E3" s="339"/>
      <c r="F3" s="339"/>
      <c r="G3" s="339"/>
      <c r="H3" s="339"/>
      <c r="I3" s="339"/>
    </row>
    <row r="4" spans="1:14" ht="30" customHeight="1" x14ac:dyDescent="0.3">
      <c r="A4" s="339"/>
      <c r="B4" s="339"/>
      <c r="C4" s="339"/>
      <c r="D4" s="389">
        <v>10</v>
      </c>
      <c r="E4" s="723" t="s">
        <v>5163</v>
      </c>
      <c r="F4" s="667"/>
      <c r="G4" s="724"/>
      <c r="H4" s="724"/>
      <c r="I4" s="724"/>
    </row>
    <row r="5" spans="1:14" ht="15" customHeight="1" x14ac:dyDescent="0.3">
      <c r="A5" s="339"/>
      <c r="B5" s="545" t="s">
        <v>5204</v>
      </c>
      <c r="C5" s="545"/>
      <c r="D5" s="545"/>
      <c r="E5" s="339"/>
      <c r="F5" s="339"/>
      <c r="G5" s="339"/>
      <c r="H5" s="339"/>
      <c r="I5" s="339"/>
    </row>
    <row r="6" spans="1:14" ht="15" customHeight="1" x14ac:dyDescent="0.3">
      <c r="A6" s="339"/>
      <c r="B6" s="343"/>
      <c r="C6" s="344"/>
      <c r="D6" s="345"/>
      <c r="E6" s="405" t="s">
        <v>5176</v>
      </c>
      <c r="F6" s="339"/>
      <c r="G6" s="339"/>
      <c r="H6" s="339"/>
      <c r="I6" s="339"/>
    </row>
    <row r="7" spans="1:14" ht="15" customHeight="1" x14ac:dyDescent="0.3">
      <c r="A7" s="339"/>
      <c r="B7" s="349"/>
      <c r="C7" s="347"/>
      <c r="D7" s="188" t="s">
        <v>2356</v>
      </c>
      <c r="E7" s="396" t="s">
        <v>2357</v>
      </c>
      <c r="F7" s="339"/>
      <c r="G7" s="339"/>
      <c r="H7" s="339"/>
      <c r="I7" s="339"/>
    </row>
    <row r="8" spans="1:14" ht="15" customHeight="1" x14ac:dyDescent="0.3">
      <c r="A8" s="339"/>
      <c r="B8" s="705" t="s">
        <v>5177</v>
      </c>
      <c r="C8" s="535"/>
      <c r="D8" s="356" t="s">
        <v>2357</v>
      </c>
      <c r="E8" s="386"/>
    </row>
    <row r="9" spans="1:14" ht="15" customHeight="1" x14ac:dyDescent="0.3">
      <c r="A9" s="339"/>
      <c r="B9" s="706" t="s">
        <v>5178</v>
      </c>
      <c r="C9" s="539"/>
      <c r="D9" s="356" t="s">
        <v>2358</v>
      </c>
      <c r="E9" s="357"/>
    </row>
    <row r="10" spans="1:14" ht="15" customHeight="1" x14ac:dyDescent="0.3">
      <c r="A10" s="339"/>
      <c r="B10" s="418"/>
      <c r="C10" s="365" t="s">
        <v>5179</v>
      </c>
      <c r="D10" s="356" t="s">
        <v>2359</v>
      </c>
      <c r="E10" s="357"/>
    </row>
    <row r="11" spans="1:14" ht="15" customHeight="1" x14ac:dyDescent="0.3">
      <c r="A11" s="339"/>
      <c r="B11" s="706" t="s">
        <v>5180</v>
      </c>
      <c r="C11" s="535"/>
      <c r="D11" s="356" t="s">
        <v>2360</v>
      </c>
      <c r="E11" s="357"/>
    </row>
    <row r="12" spans="1:14" ht="15" customHeight="1" x14ac:dyDescent="0.3">
      <c r="A12" s="339"/>
      <c r="B12" s="706" t="s">
        <v>5181</v>
      </c>
      <c r="C12" s="539"/>
      <c r="D12" s="356" t="s">
        <v>2361</v>
      </c>
      <c r="E12" s="357"/>
    </row>
    <row r="13" spans="1:14" ht="15" customHeight="1" x14ac:dyDescent="0.3">
      <c r="A13" s="339"/>
      <c r="B13" s="700"/>
      <c r="C13" s="365" t="s">
        <v>5182</v>
      </c>
      <c r="D13" s="356" t="s">
        <v>2362</v>
      </c>
      <c r="E13" s="357"/>
    </row>
    <row r="14" spans="1:14" ht="15" customHeight="1" x14ac:dyDescent="0.3">
      <c r="A14" s="339"/>
      <c r="B14" s="701"/>
      <c r="C14" s="184" t="s">
        <v>5183</v>
      </c>
      <c r="D14" s="356" t="s">
        <v>2363</v>
      </c>
      <c r="E14" s="357"/>
    </row>
    <row r="15" spans="1:14" ht="15" customHeight="1" x14ac:dyDescent="0.3">
      <c r="A15" s="339"/>
      <c r="B15" s="701"/>
      <c r="C15" s="184" t="s">
        <v>5184</v>
      </c>
      <c r="D15" s="356" t="s">
        <v>2364</v>
      </c>
      <c r="E15" s="357"/>
    </row>
    <row r="16" spans="1:14" ht="15" customHeight="1" x14ac:dyDescent="0.3">
      <c r="A16" s="339"/>
      <c r="B16" s="701"/>
      <c r="C16" s="184" t="s">
        <v>5185</v>
      </c>
      <c r="D16" s="356" t="s">
        <v>2365</v>
      </c>
      <c r="E16" s="357"/>
    </row>
    <row r="17" spans="1:5" ht="15" customHeight="1" x14ac:dyDescent="0.3">
      <c r="A17" s="339"/>
      <c r="B17" s="701"/>
      <c r="C17" s="413" t="s">
        <v>5186</v>
      </c>
      <c r="D17" s="368" t="s">
        <v>2366</v>
      </c>
      <c r="E17" s="357"/>
    </row>
  </sheetData>
  <mergeCells count="9">
    <mergeCell ref="B11:C11"/>
    <mergeCell ref="B12:C12"/>
    <mergeCell ref="B13:B17"/>
    <mergeCell ref="B2:I2"/>
    <mergeCell ref="E4:F4"/>
    <mergeCell ref="G4:I4"/>
    <mergeCell ref="B5:D5"/>
    <mergeCell ref="B8:C8"/>
    <mergeCell ref="B9:C9"/>
  </mergeCells>
  <pageMargins left="0.7" right="0.7" top="0.75" bottom="0.75" header="0.3" footer="0.3"/>
  <drawing r:id="rId1"/>
  <legacyDrawing r:id="rId2"/>
  <controls>
    <mc:AlternateContent xmlns:mc="http://schemas.openxmlformats.org/markup-compatibility/2006">
      <mc:Choice Requires="x14">
        <control shapeId="164865" r:id="rId3" name="aguWaterMark">
          <controlPr defaultSize="0" disabled="1" autoLine="0" r:id="rId4">
            <anchor moveWithCells="1">
              <from>
                <xdr:col>1</xdr:col>
                <xdr:colOff>0</xdr:colOff>
                <xdr:row>5</xdr:row>
                <xdr:rowOff>0</xdr:rowOff>
              </from>
              <to>
                <xdr:col>2</xdr:col>
                <xdr:colOff>1920240</xdr:colOff>
                <xdr:row>6</xdr:row>
                <xdr:rowOff>38100</xdr:rowOff>
              </to>
            </anchor>
          </controlPr>
        </control>
      </mc:Choice>
      <mc:Fallback>
        <control shapeId="164865" r:id="rId3" name="aguWaterMark"/>
      </mc:Fallback>
    </mc:AlternateContent>
  </control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C06B-9EC3-40EF-83A0-8B6D7FB72478}">
  <sheetPr codeName="Sheet251"/>
  <dimension ref="A1:N17"/>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09375" defaultRowHeight="15" customHeight="1" x14ac:dyDescent="0.3"/>
  <cols>
    <col min="1" max="1" width="0.88671875" style="341" customWidth="1"/>
    <col min="2" max="2" width="7.6640625" style="341" customWidth="1"/>
    <col min="3" max="3" width="52.88671875" style="341" bestFit="1" customWidth="1"/>
    <col min="4" max="4" width="6.6640625" style="340" customWidth="1"/>
    <col min="5" max="9" width="19.6640625" style="341" customWidth="1"/>
    <col min="10" max="13" width="9.109375" style="341"/>
    <col min="14" max="14" width="9.109375" style="341" customWidth="1"/>
    <col min="15" max="16384" width="9.109375" style="341"/>
  </cols>
  <sheetData>
    <row r="1" spans="1:14" ht="4.5" customHeight="1" x14ac:dyDescent="0.3">
      <c r="A1" s="339"/>
      <c r="B1" s="339"/>
      <c r="C1" s="339"/>
      <c r="E1" s="339"/>
      <c r="F1" s="339"/>
      <c r="G1" s="339"/>
      <c r="H1" s="339"/>
      <c r="I1" s="339"/>
    </row>
    <row r="2" spans="1:14" ht="27" customHeight="1" x14ac:dyDescent="0.3">
      <c r="A2" s="339"/>
      <c r="B2" s="544" t="s">
        <v>5205</v>
      </c>
      <c r="C2" s="544"/>
      <c r="D2" s="544"/>
      <c r="E2" s="544"/>
      <c r="F2" s="544"/>
      <c r="G2" s="544"/>
      <c r="H2" s="544"/>
      <c r="I2" s="544"/>
      <c r="N2" s="342"/>
    </row>
    <row r="3" spans="1:14" ht="15" customHeight="1" x14ac:dyDescent="0.3">
      <c r="A3" s="339"/>
      <c r="B3" s="339"/>
      <c r="C3" s="339"/>
      <c r="E3" s="339"/>
      <c r="F3" s="339"/>
      <c r="G3" s="339"/>
      <c r="H3" s="339"/>
      <c r="I3" s="339"/>
    </row>
    <row r="4" spans="1:14" ht="30" customHeight="1" x14ac:dyDescent="0.3">
      <c r="A4" s="339"/>
      <c r="B4" s="339"/>
      <c r="C4" s="339"/>
      <c r="D4" s="389">
        <v>10</v>
      </c>
      <c r="E4" s="723" t="s">
        <v>5163</v>
      </c>
      <c r="F4" s="667"/>
      <c r="G4" s="724"/>
      <c r="H4" s="724"/>
      <c r="I4" s="724"/>
    </row>
    <row r="5" spans="1:14" ht="15" customHeight="1" x14ac:dyDescent="0.3">
      <c r="A5" s="339"/>
      <c r="B5" s="545" t="s">
        <v>5204</v>
      </c>
      <c r="C5" s="545"/>
      <c r="D5" s="545"/>
      <c r="E5" s="339"/>
      <c r="F5" s="339"/>
      <c r="G5" s="339"/>
      <c r="H5" s="339"/>
      <c r="I5" s="339"/>
    </row>
    <row r="6" spans="1:14" ht="15" customHeight="1" x14ac:dyDescent="0.3">
      <c r="A6" s="339"/>
      <c r="B6" s="343"/>
      <c r="C6" s="344"/>
      <c r="D6" s="345"/>
      <c r="E6" s="405" t="s">
        <v>5176</v>
      </c>
      <c r="F6" s="339"/>
      <c r="G6" s="339"/>
      <c r="H6" s="339"/>
      <c r="I6" s="339"/>
    </row>
    <row r="7" spans="1:14" ht="15" customHeight="1" x14ac:dyDescent="0.3">
      <c r="A7" s="339"/>
      <c r="B7" s="349"/>
      <c r="C7" s="347"/>
      <c r="D7" s="188" t="s">
        <v>2356</v>
      </c>
      <c r="E7" s="396" t="s">
        <v>2357</v>
      </c>
      <c r="F7" s="339"/>
      <c r="G7" s="339"/>
      <c r="H7" s="339"/>
      <c r="I7" s="339"/>
    </row>
    <row r="8" spans="1:14" ht="15" customHeight="1" x14ac:dyDescent="0.3">
      <c r="A8" s="339"/>
      <c r="B8" s="705" t="s">
        <v>5187</v>
      </c>
      <c r="C8" s="535"/>
      <c r="D8" s="356" t="s">
        <v>2357</v>
      </c>
      <c r="E8" s="386"/>
    </row>
    <row r="9" spans="1:14" ht="15" customHeight="1" x14ac:dyDescent="0.3">
      <c r="A9" s="339"/>
      <c r="B9" s="706" t="s">
        <v>5188</v>
      </c>
      <c r="C9" s="535"/>
      <c r="D9" s="356" t="s">
        <v>5189</v>
      </c>
      <c r="E9" s="366"/>
    </row>
    <row r="10" spans="1:14" ht="15" customHeight="1" x14ac:dyDescent="0.3">
      <c r="A10" s="339"/>
      <c r="B10" s="706" t="s">
        <v>5160</v>
      </c>
      <c r="C10" s="535"/>
      <c r="D10" s="356" t="s">
        <v>5190</v>
      </c>
      <c r="E10" s="366"/>
    </row>
    <row r="11" spans="1:14" ht="15" customHeight="1" x14ac:dyDescent="0.3">
      <c r="A11" s="339"/>
      <c r="B11" s="706" t="s">
        <v>5161</v>
      </c>
      <c r="C11" s="535"/>
      <c r="D11" s="356" t="s">
        <v>5191</v>
      </c>
      <c r="E11" s="366"/>
    </row>
    <row r="12" spans="1:14" ht="15" customHeight="1" x14ac:dyDescent="0.3">
      <c r="A12" s="339"/>
      <c r="B12" s="706" t="s">
        <v>5192</v>
      </c>
      <c r="C12" s="539"/>
      <c r="D12" s="356" t="s">
        <v>2358</v>
      </c>
      <c r="E12" s="357"/>
    </row>
    <row r="13" spans="1:14" ht="15" customHeight="1" x14ac:dyDescent="0.3">
      <c r="A13" s="339"/>
      <c r="B13" s="700"/>
      <c r="C13" s="365" t="s">
        <v>5182</v>
      </c>
      <c r="D13" s="356" t="s">
        <v>2359</v>
      </c>
      <c r="E13" s="357"/>
    </row>
    <row r="14" spans="1:14" ht="15" customHeight="1" x14ac:dyDescent="0.3">
      <c r="A14" s="339"/>
      <c r="B14" s="701"/>
      <c r="C14" s="184" t="s">
        <v>5183</v>
      </c>
      <c r="D14" s="356" t="s">
        <v>2360</v>
      </c>
      <c r="E14" s="357"/>
    </row>
    <row r="15" spans="1:14" ht="15" customHeight="1" x14ac:dyDescent="0.3">
      <c r="A15" s="339"/>
      <c r="B15" s="701"/>
      <c r="C15" s="184" t="s">
        <v>5184</v>
      </c>
      <c r="D15" s="356" t="s">
        <v>2361</v>
      </c>
      <c r="E15" s="357"/>
    </row>
    <row r="16" spans="1:14" ht="15" customHeight="1" x14ac:dyDescent="0.3">
      <c r="A16" s="339"/>
      <c r="B16" s="701"/>
      <c r="C16" s="184" t="s">
        <v>5185</v>
      </c>
      <c r="D16" s="356" t="s">
        <v>2362</v>
      </c>
      <c r="E16" s="357"/>
    </row>
    <row r="17" spans="1:5" ht="15" customHeight="1" x14ac:dyDescent="0.3">
      <c r="A17" s="339"/>
      <c r="B17" s="701"/>
      <c r="C17" s="413" t="s">
        <v>5186</v>
      </c>
      <c r="D17" s="368" t="s">
        <v>2363</v>
      </c>
      <c r="E17" s="357"/>
    </row>
  </sheetData>
  <mergeCells count="10">
    <mergeCell ref="B10:C10"/>
    <mergeCell ref="B11:C11"/>
    <mergeCell ref="B12:C12"/>
    <mergeCell ref="B13:B17"/>
    <mergeCell ref="B2:I2"/>
    <mergeCell ref="E4:F4"/>
    <mergeCell ref="G4:I4"/>
    <mergeCell ref="B5:D5"/>
    <mergeCell ref="B8:C8"/>
    <mergeCell ref="B9:C9"/>
  </mergeCells>
  <pageMargins left="0.7" right="0.7" top="0.75" bottom="0.75" header="0.3" footer="0.3"/>
  <drawing r:id="rId1"/>
  <legacyDrawing r:id="rId2"/>
  <controls>
    <mc:AlternateContent xmlns:mc="http://schemas.openxmlformats.org/markup-compatibility/2006">
      <mc:Choice Requires="x14">
        <control shapeId="166913" r:id="rId3" name="aguWaterMark">
          <controlPr defaultSize="0" disabled="1" autoLine="0" r:id="rId4">
            <anchor moveWithCells="1">
              <from>
                <xdr:col>1</xdr:col>
                <xdr:colOff>0</xdr:colOff>
                <xdr:row>5</xdr:row>
                <xdr:rowOff>0</xdr:rowOff>
              </from>
              <to>
                <xdr:col>5</xdr:col>
                <xdr:colOff>396240</xdr:colOff>
                <xdr:row>6</xdr:row>
                <xdr:rowOff>38100</xdr:rowOff>
              </to>
            </anchor>
          </controlPr>
        </control>
      </mc:Choice>
      <mc:Fallback>
        <control shapeId="166913" r:id="rId3" name="aguWaterMark"/>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D0E6-30C0-41A7-934A-450E6ABC2AEA}">
  <sheetPr codeName="Sheet98">
    <tabColor theme="0" tint="-4.9989318521683403E-2"/>
    <pageSetUpPr fitToPage="1"/>
  </sheetPr>
  <dimension ref="B1:M10"/>
  <sheetViews>
    <sheetView showGridLines="0" zoomScaleNormal="100" workbookViewId="0">
      <pane xSplit="3" ySplit="5" topLeftCell="D6"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26.6640625" customWidth="1"/>
    <col min="3" max="3" width="7.5546875" customWidth="1"/>
    <col min="4" max="4" width="150.5546875" customWidth="1"/>
  </cols>
  <sheetData>
    <row r="1" spans="2:13" ht="10.199999999999999" customHeight="1" x14ac:dyDescent="0.3"/>
    <row r="2" spans="2:13" ht="27.9" customHeight="1" x14ac:dyDescent="0.3">
      <c r="B2" s="544" t="s">
        <v>939</v>
      </c>
      <c r="C2" s="544"/>
      <c r="D2" s="544"/>
    </row>
    <row r="3" spans="2:13" ht="14.4" customHeight="1" x14ac:dyDescent="0.3">
      <c r="B3" s="118" t="s">
        <v>1991</v>
      </c>
    </row>
    <row r="4" spans="2:13" x14ac:dyDescent="0.3">
      <c r="B4" s="115"/>
      <c r="C4" s="116"/>
      <c r="D4" s="86" t="s">
        <v>309</v>
      </c>
    </row>
    <row r="5" spans="2:13" x14ac:dyDescent="0.3">
      <c r="B5" s="122" t="s">
        <v>310</v>
      </c>
      <c r="C5" s="85" t="s">
        <v>124</v>
      </c>
      <c r="D5" s="85" t="s">
        <v>952</v>
      </c>
    </row>
    <row r="6" spans="2:13" ht="345" x14ac:dyDescent="0.3">
      <c r="B6" s="119" t="s">
        <v>350</v>
      </c>
      <c r="C6" s="85" t="s">
        <v>210</v>
      </c>
      <c r="D6" s="283" t="s">
        <v>5422</v>
      </c>
      <c r="E6" s="555"/>
      <c r="F6" s="556"/>
      <c r="G6" s="556"/>
      <c r="H6" s="556"/>
      <c r="I6" s="556"/>
      <c r="J6" s="556"/>
      <c r="K6" s="556"/>
      <c r="L6" s="556"/>
      <c r="M6" s="556"/>
    </row>
    <row r="7" spans="2:13" ht="317.39999999999998" x14ac:dyDescent="0.3">
      <c r="B7" s="119" t="s">
        <v>351</v>
      </c>
      <c r="C7" s="85" t="s">
        <v>211</v>
      </c>
      <c r="D7" s="473" t="s">
        <v>5372</v>
      </c>
      <c r="E7" s="555"/>
      <c r="F7" s="556"/>
      <c r="G7" s="556"/>
      <c r="H7" s="556"/>
      <c r="I7" s="556"/>
      <c r="J7" s="556"/>
      <c r="K7" s="556"/>
      <c r="L7" s="556"/>
      <c r="M7" s="556"/>
    </row>
    <row r="8" spans="2:13" ht="99" customHeight="1" x14ac:dyDescent="0.3">
      <c r="B8" s="119" t="s">
        <v>352</v>
      </c>
      <c r="C8" s="85" t="s">
        <v>212</v>
      </c>
      <c r="D8" s="283" t="s">
        <v>5423</v>
      </c>
      <c r="E8" s="555"/>
      <c r="F8" s="557"/>
      <c r="G8" s="557"/>
      <c r="H8" s="557"/>
      <c r="I8" s="557"/>
      <c r="J8" s="557"/>
      <c r="K8" s="557"/>
    </row>
    <row r="9" spans="2:13" ht="202.95" customHeight="1" x14ac:dyDescent="0.3">
      <c r="B9" s="119" t="s">
        <v>353</v>
      </c>
      <c r="C9" s="85" t="s">
        <v>231</v>
      </c>
      <c r="D9" s="283" t="s">
        <v>5424</v>
      </c>
      <c r="E9" s="555"/>
      <c r="F9" s="556"/>
      <c r="G9" s="556"/>
      <c r="H9" s="556"/>
      <c r="I9" s="556"/>
      <c r="J9" s="556"/>
      <c r="K9" s="556"/>
    </row>
    <row r="10" spans="2:13" ht="317.39999999999998" x14ac:dyDescent="0.3">
      <c r="B10" s="119" t="s">
        <v>354</v>
      </c>
      <c r="C10" s="85" t="s">
        <v>232</v>
      </c>
      <c r="D10" s="282" t="s">
        <v>5425</v>
      </c>
      <c r="E10" s="555"/>
      <c r="F10" s="556"/>
      <c r="G10" s="556"/>
      <c r="H10" s="556"/>
      <c r="I10" s="556"/>
      <c r="J10" s="556"/>
      <c r="K10" s="556"/>
    </row>
  </sheetData>
  <mergeCells count="6">
    <mergeCell ref="E10:K10"/>
    <mergeCell ref="B2:D2"/>
    <mergeCell ref="E6:M6"/>
    <mergeCell ref="E7:M7"/>
    <mergeCell ref="E9:K9"/>
    <mergeCell ref="E8:K8"/>
  </mergeCells>
  <conditionalFormatting sqref="D6:D10">
    <cfRule type="cellIs" dxfId="18" priority="1" stopIfTrue="1" operator="lessThan">
      <formula>0</formula>
    </cfRule>
  </conditionalFormatting>
  <pageMargins left="0.70866141732283472" right="0.70866141732283472" top="0.74803149606299213" bottom="0.74803149606299213" header="0.31496062992125984" footer="0.31496062992125984"/>
  <pageSetup paperSize="9" scale="31" orientation="landscape" r:id="rId1"/>
  <headerFooter>
    <oddHeader>&amp;CEN
Annex III</oddHeader>
    <oddFooter>&amp;C&amp;P</oddFooter>
  </headerFooter>
  <drawing r:id="rId2"/>
  <legacyDrawing r:id="rId3"/>
  <controls>
    <mc:AlternateContent xmlns:mc="http://schemas.openxmlformats.org/markup-compatibility/2006">
      <mc:Choice Requires="x14">
        <control shapeId="10241" r:id="rId4" name="aguWaterMark">
          <controlPr defaultSize="0" disabled="1" autoLine="0" autoPict="0" r:id="rId5">
            <anchor moveWithCells="1">
              <from>
                <xdr:col>0</xdr:col>
                <xdr:colOff>0</xdr:colOff>
                <xdr:row>0</xdr:row>
                <xdr:rowOff>0</xdr:rowOff>
              </from>
              <to>
                <xdr:col>1</xdr:col>
                <xdr:colOff>1097280</xdr:colOff>
                <xdr:row>1</xdr:row>
                <xdr:rowOff>106680</xdr:rowOff>
              </to>
            </anchor>
          </controlPr>
        </control>
      </mc:Choice>
      <mc:Fallback>
        <control shapeId="10241" r:id="rId4" name="aguWaterMark"/>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E5186-11C4-4628-BADA-0E5A0E7C96A0}">
  <sheetPr codeName="Sheet2">
    <tabColor theme="0" tint="-4.9989318521683403E-2"/>
    <pageSetUpPr fitToPage="1"/>
  </sheetPr>
  <dimension ref="B1:K43"/>
  <sheetViews>
    <sheetView showGridLines="0" zoomScaleNormal="100" zoomScalePageLayoutView="80" workbookViewId="0">
      <pane xSplit="4" ySplit="6" topLeftCell="E7" activePane="bottomRight" state="frozen"/>
      <selection activeCell="B5" sqref="B5:D5"/>
      <selection pane="topRight" activeCell="B5" sqref="B5:D5"/>
      <selection pane="bottomLeft" activeCell="B5" sqref="B5:D5"/>
      <selection pane="bottomRight" activeCell="B5" sqref="B5:D5"/>
    </sheetView>
  </sheetViews>
  <sheetFormatPr defaultColWidth="9.109375" defaultRowHeight="14.4" x14ac:dyDescent="0.3"/>
  <cols>
    <col min="1" max="1" width="2.5546875" customWidth="1"/>
    <col min="2" max="2" width="11.109375" customWidth="1"/>
    <col min="3" max="3" width="65.5546875" customWidth="1"/>
    <col min="4" max="4" width="7.5546875" style="61" customWidth="1"/>
    <col min="5" max="5" width="20.5546875" style="61" customWidth="1"/>
    <col min="6" max="11" width="20.5546875" customWidth="1"/>
  </cols>
  <sheetData>
    <row r="1" spans="2:11" ht="10.199999999999999" customHeight="1" x14ac:dyDescent="0.3"/>
    <row r="2" spans="2:11" ht="27.9" customHeight="1" x14ac:dyDescent="0.3">
      <c r="B2" s="544" t="s">
        <v>908</v>
      </c>
      <c r="C2" s="544"/>
      <c r="D2" s="544"/>
      <c r="E2" s="544"/>
      <c r="F2" s="544"/>
      <c r="G2" s="544"/>
      <c r="H2" s="544"/>
      <c r="I2" s="544"/>
      <c r="J2" s="544"/>
      <c r="K2" s="544"/>
    </row>
    <row r="3" spans="2:11" ht="14.4" customHeight="1" x14ac:dyDescent="0.3">
      <c r="B3" s="129" t="s">
        <v>1991</v>
      </c>
      <c r="C3" s="118"/>
      <c r="E3" s="462"/>
      <c r="F3" s="463"/>
      <c r="G3" s="4"/>
      <c r="H3" s="4"/>
      <c r="I3" s="4"/>
      <c r="J3" s="4"/>
      <c r="K3" s="4"/>
    </row>
    <row r="4" spans="2:11" ht="14.25" customHeight="1" x14ac:dyDescent="0.3">
      <c r="B4" s="115" t="s">
        <v>273</v>
      </c>
      <c r="C4" s="116"/>
      <c r="D4" s="116" t="s">
        <v>273</v>
      </c>
      <c r="E4" s="558" t="s">
        <v>274</v>
      </c>
      <c r="F4" s="558" t="s">
        <v>275</v>
      </c>
      <c r="G4" s="560" t="s">
        <v>276</v>
      </c>
      <c r="H4" s="537"/>
      <c r="I4" s="537"/>
      <c r="J4" s="537"/>
      <c r="K4" s="538"/>
    </row>
    <row r="5" spans="2:11" ht="90.75" customHeight="1" x14ac:dyDescent="0.3">
      <c r="B5" s="125"/>
      <c r="C5" s="98"/>
      <c r="D5" s="98"/>
      <c r="E5" s="559"/>
      <c r="F5" s="559"/>
      <c r="G5" s="141" t="s">
        <v>277</v>
      </c>
      <c r="H5" s="146" t="s">
        <v>278</v>
      </c>
      <c r="I5" s="146" t="s">
        <v>279</v>
      </c>
      <c r="J5" s="146" t="s">
        <v>280</v>
      </c>
      <c r="K5" s="151" t="s">
        <v>281</v>
      </c>
    </row>
    <row r="6" spans="2:11" x14ac:dyDescent="0.3">
      <c r="B6" s="125"/>
      <c r="C6" s="98"/>
      <c r="D6" s="85" t="s">
        <v>124</v>
      </c>
      <c r="E6" s="85" t="s">
        <v>210</v>
      </c>
      <c r="F6" s="85" t="s">
        <v>211</v>
      </c>
      <c r="G6" s="143" t="s">
        <v>212</v>
      </c>
      <c r="H6" s="147" t="s">
        <v>231</v>
      </c>
      <c r="I6" s="106" t="s">
        <v>232</v>
      </c>
      <c r="J6" s="147" t="s">
        <v>271</v>
      </c>
      <c r="K6" s="124" t="s">
        <v>272</v>
      </c>
    </row>
    <row r="7" spans="2:11" x14ac:dyDescent="0.3">
      <c r="B7" s="131" t="s">
        <v>1100</v>
      </c>
      <c r="C7" s="132"/>
      <c r="D7" s="133"/>
      <c r="E7" s="133"/>
      <c r="F7" s="133"/>
      <c r="G7" s="133"/>
      <c r="H7" s="133"/>
      <c r="I7" s="133"/>
      <c r="J7" s="133"/>
      <c r="K7" s="134"/>
    </row>
    <row r="8" spans="2:11" x14ac:dyDescent="0.3">
      <c r="B8" s="128" t="s">
        <v>1629</v>
      </c>
      <c r="C8" s="128"/>
      <c r="D8" s="85" t="s">
        <v>1613</v>
      </c>
      <c r="E8" s="507">
        <v>468352175.37</v>
      </c>
      <c r="F8" s="508">
        <v>468352175.37</v>
      </c>
      <c r="G8" s="509">
        <v>468352175.37</v>
      </c>
      <c r="H8" s="510"/>
      <c r="I8" s="511"/>
      <c r="J8" s="510"/>
      <c r="K8" s="507"/>
    </row>
    <row r="9" spans="2:11" x14ac:dyDescent="0.3">
      <c r="B9" s="128" t="s">
        <v>1630</v>
      </c>
      <c r="C9" s="128"/>
      <c r="D9" s="85" t="s">
        <v>1614</v>
      </c>
      <c r="E9" s="507"/>
      <c r="F9" s="321"/>
      <c r="G9" s="509"/>
      <c r="H9" s="510"/>
      <c r="I9" s="511"/>
      <c r="J9" s="510"/>
      <c r="K9" s="507"/>
    </row>
    <row r="10" spans="2:11" x14ac:dyDescent="0.3">
      <c r="B10" s="128" t="s">
        <v>1631</v>
      </c>
      <c r="C10" s="128"/>
      <c r="D10" s="85" t="s">
        <v>1615</v>
      </c>
      <c r="E10" s="507"/>
      <c r="F10" s="321"/>
      <c r="G10" s="509"/>
      <c r="H10" s="510"/>
      <c r="I10" s="511"/>
      <c r="J10" s="510"/>
      <c r="K10" s="507"/>
    </row>
    <row r="11" spans="2:11" x14ac:dyDescent="0.3">
      <c r="B11" s="128" t="s">
        <v>1632</v>
      </c>
      <c r="C11" s="128"/>
      <c r="D11" s="85" t="s">
        <v>1616</v>
      </c>
      <c r="E11" s="507"/>
      <c r="F11" s="321"/>
      <c r="G11" s="512"/>
      <c r="H11" s="510"/>
      <c r="I11" s="511"/>
      <c r="J11" s="510"/>
      <c r="K11" s="507"/>
    </row>
    <row r="12" spans="2:11" x14ac:dyDescent="0.3">
      <c r="B12" s="128" t="s">
        <v>1633</v>
      </c>
      <c r="C12" s="128"/>
      <c r="D12" s="85" t="s">
        <v>1617</v>
      </c>
      <c r="E12" s="507">
        <v>55222224.979999997</v>
      </c>
      <c r="F12" s="321">
        <v>55222224.979999997</v>
      </c>
      <c r="G12" s="509">
        <v>55222224.979999997</v>
      </c>
      <c r="H12" s="510"/>
      <c r="I12" s="511"/>
      <c r="J12" s="510"/>
      <c r="K12" s="507"/>
    </row>
    <row r="13" spans="2:11" x14ac:dyDescent="0.3">
      <c r="B13" s="128" t="s">
        <v>1634</v>
      </c>
      <c r="C13" s="128"/>
      <c r="D13" s="85" t="s">
        <v>1618</v>
      </c>
      <c r="E13" s="507">
        <v>2142269851.8599999</v>
      </c>
      <c r="F13" s="321">
        <v>2142269851.8599999</v>
      </c>
      <c r="G13" s="509">
        <v>2142269851.8599999</v>
      </c>
      <c r="H13" s="510"/>
      <c r="I13" s="511"/>
      <c r="J13" s="510"/>
      <c r="K13" s="507"/>
    </row>
    <row r="14" spans="2:11" x14ac:dyDescent="0.3">
      <c r="B14" s="100"/>
      <c r="C14" s="130" t="s">
        <v>1805</v>
      </c>
      <c r="D14" s="85" t="s">
        <v>1619</v>
      </c>
      <c r="E14" s="507">
        <v>2134455937.27</v>
      </c>
      <c r="F14" s="321">
        <v>2134455937.27</v>
      </c>
      <c r="G14" s="509">
        <v>2134455937.27</v>
      </c>
      <c r="H14" s="510"/>
      <c r="I14" s="511"/>
      <c r="J14" s="510"/>
      <c r="K14" s="507"/>
    </row>
    <row r="15" spans="2:11" x14ac:dyDescent="0.3">
      <c r="B15" s="101"/>
      <c r="C15" s="110" t="s">
        <v>370</v>
      </c>
      <c r="D15" s="85" t="s">
        <v>1620</v>
      </c>
      <c r="E15" s="507">
        <v>7813914.5899999999</v>
      </c>
      <c r="F15" s="321">
        <v>7813914.5899999999</v>
      </c>
      <c r="G15" s="509">
        <v>7813914.5899999999</v>
      </c>
      <c r="H15" s="510"/>
      <c r="I15" s="511"/>
      <c r="J15" s="510"/>
      <c r="K15" s="507"/>
    </row>
    <row r="16" spans="2:11" x14ac:dyDescent="0.3">
      <c r="B16" s="128" t="s">
        <v>1635</v>
      </c>
      <c r="C16" s="128"/>
      <c r="D16" s="85" t="s">
        <v>1621</v>
      </c>
      <c r="E16" s="507">
        <v>3680642.04</v>
      </c>
      <c r="F16" s="321">
        <v>3680642.04</v>
      </c>
      <c r="G16" s="509"/>
      <c r="H16" s="510">
        <v>3680642.04</v>
      </c>
      <c r="I16" s="511"/>
      <c r="J16" s="510"/>
      <c r="K16" s="507"/>
    </row>
    <row r="17" spans="2:11" x14ac:dyDescent="0.3">
      <c r="B17" s="128" t="s">
        <v>1636</v>
      </c>
      <c r="C17" s="128"/>
      <c r="D17" s="85" t="s">
        <v>1622</v>
      </c>
      <c r="E17" s="507"/>
      <c r="F17" s="321"/>
      <c r="G17" s="509"/>
      <c r="H17" s="510"/>
      <c r="I17" s="511"/>
      <c r="J17" s="510"/>
      <c r="K17" s="507"/>
    </row>
    <row r="18" spans="2:11" x14ac:dyDescent="0.3">
      <c r="B18" s="128" t="s">
        <v>1637</v>
      </c>
      <c r="C18" s="110"/>
      <c r="D18" s="85" t="s">
        <v>1623</v>
      </c>
      <c r="E18" s="507">
        <v>8274744.4500000002</v>
      </c>
      <c r="F18" s="321">
        <v>8274744.4500000002</v>
      </c>
      <c r="G18" s="509">
        <v>8274744.4500000002</v>
      </c>
      <c r="H18" s="510"/>
      <c r="I18" s="511"/>
      <c r="J18" s="510"/>
      <c r="K18" s="507"/>
    </row>
    <row r="19" spans="2:11" x14ac:dyDescent="0.3">
      <c r="B19" s="128" t="s">
        <v>1638</v>
      </c>
      <c r="C19" s="128"/>
      <c r="D19" s="85" t="s">
        <v>1624</v>
      </c>
      <c r="E19" s="507">
        <v>21478779.16</v>
      </c>
      <c r="F19" s="321">
        <v>21478779.16</v>
      </c>
      <c r="G19" s="509">
        <v>5509492</v>
      </c>
      <c r="H19" s="510"/>
      <c r="I19" s="511"/>
      <c r="J19" s="510"/>
      <c r="K19" s="507">
        <v>15969287.16</v>
      </c>
    </row>
    <row r="20" spans="2:11" x14ac:dyDescent="0.3">
      <c r="B20" s="128" t="s">
        <v>1639</v>
      </c>
      <c r="C20" s="128"/>
      <c r="D20" s="85" t="s">
        <v>1625</v>
      </c>
      <c r="E20" s="507"/>
      <c r="F20" s="321"/>
      <c r="G20" s="509"/>
      <c r="H20" s="510"/>
      <c r="I20" s="511"/>
      <c r="J20" s="510"/>
      <c r="K20" s="507"/>
    </row>
    <row r="21" spans="2:11" x14ac:dyDescent="0.3">
      <c r="B21" s="128" t="s">
        <v>1640</v>
      </c>
      <c r="C21" s="130"/>
      <c r="D21" s="85" t="s">
        <v>1626</v>
      </c>
      <c r="E21" s="507"/>
      <c r="F21" s="321"/>
      <c r="G21" s="509"/>
      <c r="H21" s="510"/>
      <c r="I21" s="511"/>
      <c r="J21" s="510"/>
      <c r="K21" s="507"/>
    </row>
    <row r="22" spans="2:11" x14ac:dyDescent="0.3">
      <c r="B22" s="128" t="s">
        <v>378</v>
      </c>
      <c r="C22" s="110"/>
      <c r="D22" s="85" t="s">
        <v>1627</v>
      </c>
      <c r="E22" s="507">
        <v>3649271.88</v>
      </c>
      <c r="F22" s="321">
        <v>3649271.88</v>
      </c>
      <c r="G22" s="509">
        <v>3649271.88</v>
      </c>
      <c r="H22" s="510"/>
      <c r="I22" s="511"/>
      <c r="J22" s="510"/>
      <c r="K22" s="507"/>
    </row>
    <row r="23" spans="2:11" x14ac:dyDescent="0.3">
      <c r="B23" s="128" t="s">
        <v>1641</v>
      </c>
      <c r="C23" s="128"/>
      <c r="D23" s="85" t="s">
        <v>1628</v>
      </c>
      <c r="E23" s="507">
        <v>66326.12</v>
      </c>
      <c r="F23" s="321">
        <v>66326.12</v>
      </c>
      <c r="G23" s="509">
        <v>66326.12</v>
      </c>
      <c r="H23" s="510"/>
      <c r="I23" s="511"/>
      <c r="J23" s="510"/>
      <c r="K23" s="507"/>
    </row>
    <row r="24" spans="2:11" x14ac:dyDescent="0.3">
      <c r="B24" s="135" t="s">
        <v>1642</v>
      </c>
      <c r="C24" s="110"/>
      <c r="D24" s="85">
        <v>1999</v>
      </c>
      <c r="E24" s="513">
        <v>2702994015.8600001</v>
      </c>
      <c r="F24" s="513">
        <f>SUM(F8:F13,F16:F23)</f>
        <v>2702994015.8599997</v>
      </c>
      <c r="G24" s="513">
        <f t="shared" ref="G24:K24" si="0">SUM(G8:G13,G16:G23)</f>
        <v>2683344086.6599998</v>
      </c>
      <c r="H24" s="513">
        <f t="shared" si="0"/>
        <v>3680642.04</v>
      </c>
      <c r="I24" s="513"/>
      <c r="J24" s="513"/>
      <c r="K24" s="513">
        <f t="shared" si="0"/>
        <v>15969287.16</v>
      </c>
    </row>
    <row r="25" spans="2:11" x14ac:dyDescent="0.3">
      <c r="B25" s="81"/>
      <c r="C25" s="81"/>
      <c r="D25" s="82"/>
      <c r="E25" s="514"/>
      <c r="F25" s="514"/>
      <c r="G25" s="514"/>
      <c r="H25" s="514"/>
      <c r="I25" s="514"/>
      <c r="J25" s="515"/>
      <c r="K25" s="515"/>
    </row>
    <row r="26" spans="2:11" x14ac:dyDescent="0.3">
      <c r="B26" s="131" t="s">
        <v>1101</v>
      </c>
      <c r="C26" s="132"/>
      <c r="D26" s="133"/>
      <c r="E26" s="516"/>
      <c r="F26" s="517"/>
      <c r="G26" s="517"/>
      <c r="H26" s="517"/>
      <c r="I26" s="517"/>
      <c r="J26" s="517"/>
      <c r="K26" s="518"/>
    </row>
    <row r="27" spans="2:11" x14ac:dyDescent="0.3">
      <c r="B27" s="128" t="s">
        <v>1643</v>
      </c>
      <c r="C27" s="128"/>
      <c r="D27" s="85" t="s">
        <v>1653</v>
      </c>
      <c r="E27" s="507"/>
      <c r="F27" s="321"/>
      <c r="G27" s="509"/>
      <c r="H27" s="510"/>
      <c r="I27" s="511"/>
      <c r="J27" s="510"/>
      <c r="K27" s="507"/>
    </row>
    <row r="28" spans="2:11" x14ac:dyDescent="0.3">
      <c r="B28" s="128" t="s">
        <v>1644</v>
      </c>
      <c r="C28" s="128"/>
      <c r="D28" s="85" t="s">
        <v>1654</v>
      </c>
      <c r="E28" s="507"/>
      <c r="F28" s="321"/>
      <c r="G28" s="509"/>
      <c r="H28" s="510"/>
      <c r="I28" s="511"/>
      <c r="J28" s="510"/>
      <c r="K28" s="507"/>
    </row>
    <row r="29" spans="2:11" x14ac:dyDescent="0.3">
      <c r="B29" s="128" t="s">
        <v>1645</v>
      </c>
      <c r="C29" s="128"/>
      <c r="D29" s="85" t="s">
        <v>1655</v>
      </c>
      <c r="E29" s="507">
        <v>2453088725.1300001</v>
      </c>
      <c r="F29" s="321">
        <v>2453088725.1300001</v>
      </c>
      <c r="G29" s="509"/>
      <c r="H29" s="510"/>
      <c r="I29" s="511"/>
      <c r="J29" s="510"/>
      <c r="K29" s="507">
        <v>2453088725.1300001</v>
      </c>
    </row>
    <row r="30" spans="2:11" x14ac:dyDescent="0.3">
      <c r="B30" s="100"/>
      <c r="C30" s="130" t="s">
        <v>1806</v>
      </c>
      <c r="D30" s="85" t="s">
        <v>1656</v>
      </c>
      <c r="E30" s="507">
        <v>79239104.930000007</v>
      </c>
      <c r="F30" s="321">
        <v>79239104.930000007</v>
      </c>
      <c r="G30" s="509"/>
      <c r="H30" s="510"/>
      <c r="I30" s="511"/>
      <c r="J30" s="510"/>
      <c r="K30" s="507">
        <v>79239104.930000007</v>
      </c>
    </row>
    <row r="31" spans="2:11" x14ac:dyDescent="0.3">
      <c r="B31" s="100"/>
      <c r="C31" s="130" t="s">
        <v>1807</v>
      </c>
      <c r="D31" s="85" t="s">
        <v>1657</v>
      </c>
      <c r="E31" s="507">
        <v>2060281093.1900001</v>
      </c>
      <c r="F31" s="321">
        <v>2060281093.1900001</v>
      </c>
      <c r="G31" s="509"/>
      <c r="H31" s="510"/>
      <c r="I31" s="511"/>
      <c r="J31" s="510"/>
      <c r="K31" s="507">
        <v>2060281093.1900001</v>
      </c>
    </row>
    <row r="32" spans="2:11" x14ac:dyDescent="0.3">
      <c r="B32" s="100"/>
      <c r="C32" s="130" t="s">
        <v>1808</v>
      </c>
      <c r="D32" s="85" t="s">
        <v>1658</v>
      </c>
      <c r="E32" s="507">
        <v>268351410.59999999</v>
      </c>
      <c r="F32" s="321">
        <v>268351410.59999999</v>
      </c>
      <c r="G32" s="509"/>
      <c r="H32" s="510"/>
      <c r="I32" s="511"/>
      <c r="J32" s="510"/>
      <c r="K32" s="507">
        <v>268351410.59999999</v>
      </c>
    </row>
    <row r="33" spans="2:11" x14ac:dyDescent="0.3">
      <c r="B33" s="100"/>
      <c r="C33" s="130" t="s">
        <v>1809</v>
      </c>
      <c r="D33" s="85" t="s">
        <v>1659</v>
      </c>
      <c r="E33" s="507">
        <v>35000000</v>
      </c>
      <c r="F33" s="321">
        <v>35000000</v>
      </c>
      <c r="G33" s="509"/>
      <c r="H33" s="510"/>
      <c r="I33" s="511"/>
      <c r="J33" s="510"/>
      <c r="K33" s="507">
        <v>35000000</v>
      </c>
    </row>
    <row r="34" spans="2:11" x14ac:dyDescent="0.3">
      <c r="B34" s="100"/>
      <c r="C34" s="110" t="s">
        <v>1810</v>
      </c>
      <c r="D34" s="85" t="s">
        <v>1660</v>
      </c>
      <c r="E34" s="507">
        <v>10217116.41</v>
      </c>
      <c r="F34" s="321">
        <v>10217116.41</v>
      </c>
      <c r="G34" s="509"/>
      <c r="H34" s="510"/>
      <c r="I34" s="511"/>
      <c r="J34" s="510"/>
      <c r="K34" s="507">
        <v>10217116.41</v>
      </c>
    </row>
    <row r="35" spans="2:11" x14ac:dyDescent="0.3">
      <c r="B35" s="128" t="s">
        <v>1646</v>
      </c>
      <c r="C35" s="128"/>
      <c r="D35" s="85" t="s">
        <v>1661</v>
      </c>
      <c r="E35" s="507"/>
      <c r="F35" s="321"/>
      <c r="G35" s="509"/>
      <c r="H35" s="510"/>
      <c r="I35" s="511"/>
      <c r="J35" s="510"/>
      <c r="K35" s="507"/>
    </row>
    <row r="36" spans="2:11" x14ac:dyDescent="0.3">
      <c r="B36" s="128" t="s">
        <v>1635</v>
      </c>
      <c r="C36" s="128"/>
      <c r="D36" s="85" t="s">
        <v>1662</v>
      </c>
      <c r="E36" s="507"/>
      <c r="F36" s="321"/>
      <c r="G36" s="509"/>
      <c r="H36" s="510"/>
      <c r="I36" s="511"/>
      <c r="J36" s="510"/>
      <c r="K36" s="507"/>
    </row>
    <row r="37" spans="2:11" x14ac:dyDescent="0.3">
      <c r="B37" s="128" t="s">
        <v>1636</v>
      </c>
      <c r="C37" s="128"/>
      <c r="D37" s="85" t="s">
        <v>1663</v>
      </c>
      <c r="E37" s="507"/>
      <c r="F37" s="321"/>
      <c r="G37" s="509"/>
      <c r="H37" s="510"/>
      <c r="I37" s="511"/>
      <c r="J37" s="510"/>
      <c r="K37" s="507"/>
    </row>
    <row r="38" spans="2:11" x14ac:dyDescent="0.3">
      <c r="B38" s="128" t="s">
        <v>1647</v>
      </c>
      <c r="C38" s="130"/>
      <c r="D38" s="85" t="s">
        <v>1664</v>
      </c>
      <c r="E38" s="507">
        <v>827694</v>
      </c>
      <c r="F38" s="321">
        <v>827694</v>
      </c>
      <c r="G38" s="509"/>
      <c r="H38" s="510"/>
      <c r="I38" s="511"/>
      <c r="J38" s="510"/>
      <c r="K38" s="507">
        <v>827694</v>
      </c>
    </row>
    <row r="39" spans="2:11" x14ac:dyDescent="0.3">
      <c r="B39" s="128" t="s">
        <v>1648</v>
      </c>
      <c r="C39" s="130"/>
      <c r="D39" s="85" t="s">
        <v>1665</v>
      </c>
      <c r="E39" s="507">
        <v>1304955.1200000001</v>
      </c>
      <c r="F39" s="321">
        <v>1304955.1200000001</v>
      </c>
      <c r="G39" s="509"/>
      <c r="H39" s="510"/>
      <c r="I39" s="511"/>
      <c r="J39" s="510"/>
      <c r="K39" s="507">
        <v>1304955.1200000001</v>
      </c>
    </row>
    <row r="40" spans="2:11" x14ac:dyDescent="0.3">
      <c r="B40" s="128" t="s">
        <v>1649</v>
      </c>
      <c r="C40" s="110"/>
      <c r="D40" s="85" t="s">
        <v>1666</v>
      </c>
      <c r="E40" s="507">
        <v>13229980.220000001</v>
      </c>
      <c r="F40" s="321">
        <v>13229980.220000001</v>
      </c>
      <c r="G40" s="509"/>
      <c r="H40" s="510"/>
      <c r="I40" s="511"/>
      <c r="J40" s="510"/>
      <c r="K40" s="507">
        <v>13229980.220000001</v>
      </c>
    </row>
    <row r="41" spans="2:11" x14ac:dyDescent="0.3">
      <c r="B41" s="128" t="s">
        <v>1650</v>
      </c>
      <c r="C41" s="128"/>
      <c r="D41" s="85" t="s">
        <v>1667</v>
      </c>
      <c r="E41" s="507"/>
      <c r="F41" s="321"/>
      <c r="G41" s="509"/>
      <c r="H41" s="510"/>
      <c r="I41" s="511"/>
      <c r="J41" s="510"/>
      <c r="K41" s="507"/>
    </row>
    <row r="42" spans="2:11" x14ac:dyDescent="0.3">
      <c r="B42" s="131" t="s">
        <v>1651</v>
      </c>
      <c r="C42" s="110"/>
      <c r="D42" s="85" t="s">
        <v>1668</v>
      </c>
      <c r="E42" s="507">
        <v>234542661.47</v>
      </c>
      <c r="F42" s="321">
        <v>234542661.47</v>
      </c>
      <c r="G42" s="509"/>
      <c r="H42" s="510"/>
      <c r="I42" s="511"/>
      <c r="J42" s="510"/>
      <c r="K42" s="507">
        <v>234542661.47</v>
      </c>
    </row>
    <row r="43" spans="2:11" x14ac:dyDescent="0.3">
      <c r="B43" s="135" t="s">
        <v>1652</v>
      </c>
      <c r="C43" s="109"/>
      <c r="D43" s="85" t="s">
        <v>1669</v>
      </c>
      <c r="E43" s="513">
        <v>2702994015.9400001</v>
      </c>
      <c r="F43" s="513">
        <f>SUM(F27:F29,F35:F42)</f>
        <v>2702994015.9399996</v>
      </c>
      <c r="G43" s="519"/>
      <c r="H43" s="520"/>
      <c r="I43" s="519"/>
      <c r="J43" s="520"/>
      <c r="K43" s="513">
        <f>SUM(K27:K29,K35:K42)</f>
        <v>2702994015.9399996</v>
      </c>
    </row>
  </sheetData>
  <mergeCells count="4">
    <mergeCell ref="F4:F5"/>
    <mergeCell ref="G4:K4"/>
    <mergeCell ref="E4:E5"/>
    <mergeCell ref="B2:K2"/>
  </mergeCells>
  <pageMargins left="0.7" right="0.7" top="0.75" bottom="0.75" header="0.3" footer="0.3"/>
  <pageSetup paperSize="9" scale="60" orientation="landscape" horizontalDpi="1200" verticalDpi="1200" r:id="rId1"/>
  <headerFooter>
    <oddHeader>&amp;CEN
Annex V</oddHeader>
    <oddFooter>&amp;C&amp;P</oddFooter>
  </headerFooter>
  <drawing r:id="rId2"/>
  <legacyDrawing r:id="rId3"/>
  <controls>
    <mc:AlternateContent xmlns:mc="http://schemas.openxmlformats.org/markup-compatibility/2006">
      <mc:Choice Requires="x14">
        <control shapeId="11265" r:id="rId4" name="aguWaterMark">
          <controlPr defaultSize="0" disabled="1" autoLine="0" autoPict="0" r:id="rId5">
            <anchor moveWithCells="1">
              <from>
                <xdr:col>0</xdr:col>
                <xdr:colOff>0</xdr:colOff>
                <xdr:row>0</xdr:row>
                <xdr:rowOff>0</xdr:rowOff>
              </from>
              <to>
                <xdr:col>2</xdr:col>
                <xdr:colOff>350520</xdr:colOff>
                <xdr:row>1</xdr:row>
                <xdr:rowOff>106680</xdr:rowOff>
              </to>
            </anchor>
          </controlPr>
        </control>
      </mc:Choice>
      <mc:Fallback>
        <control shapeId="11265" r:id="rId4" name="aguWaterMark"/>
      </mc:Fallback>
    </mc:AlternateContent>
  </controls>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64</vt:i4>
      </vt:variant>
      <vt:variant>
        <vt:lpstr>Named Ranges</vt:lpstr>
      </vt:variant>
      <vt:variant>
        <vt:i4>23</vt:i4>
      </vt:variant>
    </vt:vector>
  </HeadingPairs>
  <TitlesOfParts>
    <vt:vector size="87" baseType="lpstr">
      <vt:lpstr>Attestation Statement</vt:lpstr>
      <vt:lpstr>INDEX</vt:lpstr>
      <vt:lpstr>OV1</vt:lpstr>
      <vt:lpstr>KM1</vt:lpstr>
      <vt:lpstr>OVC</vt:lpstr>
      <vt:lpstr>OVA</vt:lpstr>
      <vt:lpstr>OVB</vt:lpstr>
      <vt:lpstr>LI1</vt:lpstr>
      <vt:lpstr>LI2</vt:lpstr>
      <vt:lpstr>LI3</vt:lpstr>
      <vt:lpstr>LIA</vt:lpstr>
      <vt:lpstr>LIB</vt:lpstr>
      <vt:lpstr>CC1</vt:lpstr>
      <vt:lpstr>CC2</vt:lpstr>
      <vt:lpstr>CCA</vt:lpstr>
      <vt:lpstr>CCyB1</vt:lpstr>
      <vt:lpstr>CCyB2</vt:lpstr>
      <vt:lpstr>LRSum</vt:lpstr>
      <vt:lpstr>LRCom</vt:lpstr>
      <vt:lpstr>LRSpl</vt:lpstr>
      <vt:lpstr>LRA</vt:lpstr>
      <vt:lpstr>LIQA</vt:lpstr>
      <vt:lpstr>LIQ1</vt:lpstr>
      <vt:lpstr>LIQ2--0010</vt:lpstr>
      <vt:lpstr>LIQ2--0020</vt:lpstr>
      <vt:lpstr>LIQ2--0030</vt:lpstr>
      <vt:lpstr>LIQ2--0040</vt:lpstr>
      <vt:lpstr>LIQB</vt:lpstr>
      <vt:lpstr>CRA</vt:lpstr>
      <vt:lpstr>CRB</vt:lpstr>
      <vt:lpstr>CR1</vt:lpstr>
      <vt:lpstr>CR1A</vt:lpstr>
      <vt:lpstr>CQ1</vt:lpstr>
      <vt:lpstr>CQ3</vt:lpstr>
      <vt:lpstr>CQ5</vt:lpstr>
      <vt:lpstr>CRC</vt:lpstr>
      <vt:lpstr>CR3</vt:lpstr>
      <vt:lpstr>CRD</vt:lpstr>
      <vt:lpstr>CR4</vt:lpstr>
      <vt:lpstr>CR5</vt:lpstr>
      <vt:lpstr>CCR1</vt:lpstr>
      <vt:lpstr>CCR3</vt:lpstr>
      <vt:lpstr>MRA</vt:lpstr>
      <vt:lpstr>CVAA</vt:lpstr>
      <vt:lpstr>CVA1</vt:lpstr>
      <vt:lpstr>CVAB</vt:lpstr>
      <vt:lpstr>ORA</vt:lpstr>
      <vt:lpstr>OR2</vt:lpstr>
      <vt:lpstr>OR3</vt:lpstr>
      <vt:lpstr>REMA</vt:lpstr>
      <vt:lpstr>AE1</vt:lpstr>
      <vt:lpstr>AE2</vt:lpstr>
      <vt:lpstr>AE3</vt:lpstr>
      <vt:lpstr>AE4</vt:lpstr>
      <vt:lpstr>EU IRRBB1</vt:lpstr>
      <vt:lpstr>IRRBBA</vt:lpstr>
      <vt:lpstr>(ESG) Table 1</vt:lpstr>
      <vt:lpstr>Table 2</vt:lpstr>
      <vt:lpstr>Table 3</vt:lpstr>
      <vt:lpstr>K_41.00</vt:lpstr>
      <vt:lpstr>K_42.00</vt:lpstr>
      <vt:lpstr>K_43.00.a</vt:lpstr>
      <vt:lpstr>K_44.00</vt:lpstr>
      <vt:lpstr>K_45.00.a--1</vt:lpstr>
      <vt:lpstr>a182952e7e4d046a69727e0d509598fbd</vt:lpstr>
      <vt:lpstr>a3940aa5afe04422584b8f230c720a807</vt:lpstr>
      <vt:lpstr>a3d29420ae837427cb18fe351287c5fd9</vt:lpstr>
      <vt:lpstr>aa39eb627639245f3ab4582d415b750db</vt:lpstr>
      <vt:lpstr>aa9873ce8ad424ebe917c7217b7dd905a</vt:lpstr>
      <vt:lpstr>accafcac4b4044b7782c27b39876d6b24</vt:lpstr>
      <vt:lpstr>ada99e1d876a44cc48c22902832407893</vt:lpstr>
      <vt:lpstr>af0c655a0746b450cafc5d0ecf6c61a7e</vt:lpstr>
      <vt:lpstr>AGUILONIUS</vt:lpstr>
      <vt:lpstr>lkp5c47cf6d20164a748b485ee23595a849</vt:lpstr>
      <vt:lpstr>lkpf2b520387051429ab2e99b0d729f2418</vt:lpstr>
      <vt:lpstr>'CC1'!Print_Area</vt:lpstr>
      <vt:lpstr>'CR3'!Print_Area</vt:lpstr>
      <vt:lpstr>CR9AIRBInvisible!Print_Area</vt:lpstr>
      <vt:lpstr>CR9FIRBInvisible!Print_Area</vt:lpstr>
      <vt:lpstr>LRA!Print_Area</vt:lpstr>
      <vt:lpstr>LRCom!Print_Area</vt:lpstr>
      <vt:lpstr>LRSpl!Print_Area</vt:lpstr>
      <vt:lpstr>LRSum!Print_Area</vt:lpstr>
      <vt:lpstr>'OV1'!Print_Area</vt:lpstr>
      <vt:lpstr>'CC1'!Print_Titles</vt:lpstr>
      <vt:lpstr>K_45.00.bInvisible!ZTypedDimension</vt:lpstr>
      <vt:lpstr>Type_of_institution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Aivo Tuul</cp:lastModifiedBy>
  <cp:lastPrinted>2026-03-23T10:30:30Z</cp:lastPrinted>
  <dcterms:created xsi:type="dcterms:W3CDTF">2020-11-16T07:49:22Z</dcterms:created>
  <dcterms:modified xsi:type="dcterms:W3CDTF">2026-05-22T10:47:16Z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linkTarget="Body">
    <vt:lpwstr/>
  </property>
</Properties>
</file>